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christianlatour/Library/Mobile Documents/com~apple~CloudDocs/COURS MÉRICI/Hiver 2023/Finance gaganante (430-853-ME)/ COMPTABILITÉ 1 - Analyse et traitement des données du cycle comptable/Chapitre 6/"/>
    </mc:Choice>
  </mc:AlternateContent>
  <xr:revisionPtr revIDLastSave="0" documentId="8_{7171B509-37F2-2548-805D-59F73AF887D2}" xr6:coauthVersionLast="47" xr6:coauthVersionMax="47" xr10:uidLastSave="{00000000-0000-0000-0000-000000000000}"/>
  <bookViews>
    <workbookView xWindow="680" yWindow="1400" windowWidth="46400" windowHeight="24460" activeTab="8" xr2:uid="{31B646AD-85AF-3B40-8BB1-FEC05015A137}"/>
  </bookViews>
  <sheets>
    <sheet name="Plan comptable" sheetId="3" r:id="rId1"/>
    <sheet name="Grand Livre" sheetId="6" r:id="rId2"/>
    <sheet name="Balance de vérification" sheetId="4" r:id="rId3"/>
    <sheet name="Journal général (régul.)" sheetId="1" r:id="rId4"/>
    <sheet name="Balance après régul. " sheetId="9" r:id="rId5"/>
    <sheet name="État des résultats après Régul." sheetId="8" r:id="rId6"/>
    <sheet name="État des capitaux après régul." sheetId="10" r:id="rId7"/>
    <sheet name="Bilan après régul. " sheetId="11" r:id="rId8"/>
    <sheet name=" Chiffrier" sheetId="5" r:id="rId9"/>
    <sheet name="Journal général (fermeture) " sheetId="12" r:id="rId10"/>
    <sheet name="Balance après fermet." sheetId="13" r:id="rId11"/>
    <sheet name="Bilan après fermeture" sheetId="14" r:id="rId12"/>
  </sheets>
  <definedNames>
    <definedName name="image1" localSheetId="8">#REF!</definedName>
    <definedName name="image1" localSheetId="0">#REF!</definedName>
    <definedName name="image1">#REF!</definedName>
    <definedName name="image2" localSheetId="8">#REF!</definedName>
    <definedName name="image2" localSheetId="0">#REF!</definedName>
    <definedName name="image2">#REF!</definedName>
    <definedName name="_xlnm.Print_Area" localSheetId="8">' Chiffrier'!$A$1:$P$62</definedName>
    <definedName name="_xlnm.Print_Area" localSheetId="9">'Journal général (fermeture) '!$A$1:$J$33</definedName>
    <definedName name="_xlnm.Print_Area" localSheetId="3">'Journal général (régul.)'!$A$1:$J$34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4" l="1"/>
  <c r="G16" i="14"/>
  <c r="B16" i="14"/>
  <c r="B15" i="14"/>
  <c r="B14" i="14"/>
  <c r="G13" i="14"/>
  <c r="G10" i="14"/>
  <c r="B10" i="14"/>
  <c r="G9" i="14"/>
  <c r="B9" i="14"/>
  <c r="B8" i="14"/>
  <c r="G7" i="14"/>
  <c r="B7" i="14"/>
  <c r="O31" i="5"/>
  <c r="O28" i="5"/>
  <c r="O27" i="5"/>
  <c r="O26" i="5"/>
  <c r="N24" i="5"/>
  <c r="N16" i="5"/>
  <c r="N11" i="5"/>
  <c r="N10" i="5"/>
  <c r="N9" i="5"/>
  <c r="N8" i="5"/>
  <c r="C23" i="13"/>
  <c r="C22" i="13"/>
  <c r="C21" i="13"/>
  <c r="C20" i="13"/>
  <c r="C19" i="13"/>
  <c r="C18" i="13"/>
  <c r="C17" i="13"/>
  <c r="C16" i="13"/>
  <c r="C15" i="13"/>
  <c r="C14" i="13"/>
  <c r="C13" i="13"/>
  <c r="C12" i="13"/>
  <c r="C11" i="13"/>
  <c r="C10" i="13"/>
  <c r="C9" i="13"/>
  <c r="C8" i="13"/>
  <c r="C7" i="13"/>
  <c r="C6" i="13"/>
  <c r="B23" i="13"/>
  <c r="B22" i="13"/>
  <c r="B21" i="13"/>
  <c r="B20" i="13"/>
  <c r="B19" i="13"/>
  <c r="B18" i="13"/>
  <c r="B17" i="13"/>
  <c r="B16" i="13"/>
  <c r="B15" i="13"/>
  <c r="B14" i="13"/>
  <c r="B13" i="13"/>
  <c r="B12" i="13"/>
  <c r="B11" i="13"/>
  <c r="B10" i="13"/>
  <c r="B9" i="13"/>
  <c r="B8" i="13"/>
  <c r="B7" i="13"/>
  <c r="B6" i="13"/>
  <c r="B2" i="13"/>
  <c r="B4" i="13"/>
  <c r="G25" i="12"/>
  <c r="C25" i="12"/>
  <c r="G24" i="12"/>
  <c r="C24" i="12"/>
  <c r="G22" i="12"/>
  <c r="C22" i="12"/>
  <c r="G21" i="12"/>
  <c r="C21" i="12"/>
  <c r="G11" i="12"/>
  <c r="G10" i="12"/>
  <c r="G9" i="12"/>
  <c r="G19" i="12"/>
  <c r="G18" i="12"/>
  <c r="G17" i="12"/>
  <c r="G16" i="12"/>
  <c r="G15" i="12"/>
  <c r="G14" i="12"/>
  <c r="G13" i="12"/>
  <c r="G12" i="12"/>
  <c r="C19" i="12"/>
  <c r="C18" i="12"/>
  <c r="C17" i="12"/>
  <c r="C16" i="12"/>
  <c r="C15" i="12"/>
  <c r="C14" i="12"/>
  <c r="C13" i="12"/>
  <c r="C12" i="12"/>
  <c r="C11" i="12"/>
  <c r="C10" i="12"/>
  <c r="C9" i="12"/>
  <c r="G8" i="12"/>
  <c r="C8" i="12"/>
  <c r="G16" i="11"/>
  <c r="G13" i="11"/>
  <c r="G10" i="11"/>
  <c r="G9" i="11"/>
  <c r="G7" i="11"/>
  <c r="B17" i="11"/>
  <c r="B16" i="11"/>
  <c r="B15" i="11"/>
  <c r="B14" i="11"/>
  <c r="B10" i="11"/>
  <c r="B9" i="11"/>
  <c r="B8" i="11"/>
  <c r="B7" i="11"/>
  <c r="B8" i="10"/>
  <c r="B5" i="10"/>
  <c r="B18" i="8"/>
  <c r="B17" i="8"/>
  <c r="B16" i="8"/>
  <c r="B15" i="8"/>
  <c r="B14" i="8"/>
  <c r="B13" i="8"/>
  <c r="C37" i="5"/>
  <c r="B6" i="8"/>
  <c r="B12" i="8"/>
  <c r="B11" i="8"/>
  <c r="B10" i="8"/>
  <c r="B9" i="8"/>
  <c r="B8" i="8"/>
  <c r="J15" i="5"/>
  <c r="H49" i="5"/>
  <c r="H43" i="5"/>
  <c r="H40" i="5"/>
  <c r="H30" i="5"/>
  <c r="H29" i="5"/>
  <c r="H25" i="5"/>
  <c r="H17" i="5"/>
  <c r="F57" i="5"/>
  <c r="F53" i="5"/>
  <c r="F51" i="5"/>
  <c r="F39" i="5"/>
  <c r="F14" i="5"/>
  <c r="F13" i="5"/>
  <c r="F12" i="5"/>
  <c r="C41" i="9"/>
  <c r="B41" i="9"/>
  <c r="C40" i="9"/>
  <c r="B40" i="9"/>
  <c r="C39" i="9"/>
  <c r="B39" i="9"/>
  <c r="J42" i="5"/>
  <c r="C22" i="9"/>
  <c r="B22" i="9"/>
  <c r="C21" i="9"/>
  <c r="B21" i="9"/>
  <c r="C13" i="9"/>
  <c r="B13" i="9"/>
  <c r="C12" i="9"/>
  <c r="B12" i="9"/>
  <c r="C42" i="9"/>
  <c r="B42" i="9"/>
  <c r="C38" i="9"/>
  <c r="B38" i="9"/>
  <c r="C37" i="9"/>
  <c r="B37" i="9"/>
  <c r="C36" i="9"/>
  <c r="B36" i="9"/>
  <c r="C35" i="9"/>
  <c r="B35" i="9"/>
  <c r="C34" i="9"/>
  <c r="B34" i="9"/>
  <c r="C33" i="9"/>
  <c r="B33" i="9"/>
  <c r="C32" i="9"/>
  <c r="B32" i="9"/>
  <c r="C31" i="9"/>
  <c r="B31" i="9"/>
  <c r="C30" i="9"/>
  <c r="B30" i="9"/>
  <c r="C29" i="9"/>
  <c r="B29" i="9"/>
  <c r="C28" i="9"/>
  <c r="B28" i="9"/>
  <c r="C27" i="9"/>
  <c r="B27" i="9"/>
  <c r="J34" i="5"/>
  <c r="C26" i="9"/>
  <c r="B26" i="9"/>
  <c r="C25" i="9"/>
  <c r="B25" i="9"/>
  <c r="K32" i="5"/>
  <c r="C24" i="9"/>
  <c r="B24" i="9"/>
  <c r="C23" i="9"/>
  <c r="B23" i="9"/>
  <c r="K28" i="5"/>
  <c r="C20" i="9"/>
  <c r="B20" i="9"/>
  <c r="C19" i="9"/>
  <c r="B19" i="9"/>
  <c r="C18" i="9"/>
  <c r="B18" i="9"/>
  <c r="C17" i="9"/>
  <c r="B17" i="9"/>
  <c r="J24" i="5"/>
  <c r="C16" i="9"/>
  <c r="B16" i="9"/>
  <c r="C15" i="9"/>
  <c r="B15" i="9"/>
  <c r="C14" i="9"/>
  <c r="B14" i="9"/>
  <c r="C11" i="9"/>
  <c r="B11" i="9"/>
  <c r="C10" i="9"/>
  <c r="B10" i="9"/>
  <c r="J11" i="5"/>
  <c r="C9" i="9"/>
  <c r="B9" i="9"/>
  <c r="J10" i="5"/>
  <c r="C8" i="9"/>
  <c r="B8" i="9"/>
  <c r="C7" i="9"/>
  <c r="B7" i="9"/>
  <c r="C6" i="9"/>
  <c r="B6" i="9"/>
  <c r="C51" i="5"/>
  <c r="H88" i="6"/>
  <c r="G21" i="9" s="1"/>
  <c r="H129" i="6"/>
  <c r="H94" i="6"/>
  <c r="H181" i="6"/>
  <c r="H136" i="6"/>
  <c r="H43" i="6"/>
  <c r="F12" i="9" s="1"/>
  <c r="H65" i="6"/>
  <c r="H195" i="6"/>
  <c r="F42" i="9" s="1"/>
  <c r="H54" i="6"/>
  <c r="H168" i="6"/>
  <c r="H37" i="6"/>
  <c r="H149" i="6"/>
  <c r="H31" i="6"/>
  <c r="B13" i="4"/>
  <c r="C23" i="4"/>
  <c r="B23" i="4"/>
  <c r="F9" i="4"/>
  <c r="D11" i="5" s="1"/>
  <c r="F34" i="4"/>
  <c r="D51" i="5" s="1"/>
  <c r="F33" i="4"/>
  <c r="D50" i="5" s="1"/>
  <c r="F32" i="4"/>
  <c r="D49" i="5" s="1"/>
  <c r="F30" i="4"/>
  <c r="D47" i="5" s="1"/>
  <c r="F28" i="4"/>
  <c r="D44" i="5" s="1"/>
  <c r="F27" i="4"/>
  <c r="D43" i="5" s="1"/>
  <c r="F26" i="4"/>
  <c r="D42" i="5" s="1"/>
  <c r="F25" i="4"/>
  <c r="D40" i="5" s="1"/>
  <c r="F24" i="4"/>
  <c r="G23" i="4"/>
  <c r="E37" i="5" s="1"/>
  <c r="F22" i="4"/>
  <c r="D34" i="5" s="1"/>
  <c r="G20" i="4"/>
  <c r="E32" i="5" s="1"/>
  <c r="G19" i="4"/>
  <c r="E31" i="5" s="1"/>
  <c r="G18" i="4"/>
  <c r="E28" i="5" s="1"/>
  <c r="G17" i="4"/>
  <c r="E27" i="5" s="1"/>
  <c r="G16" i="4"/>
  <c r="E26" i="5" s="1"/>
  <c r="G15" i="4"/>
  <c r="E25" i="5" s="1"/>
  <c r="F14" i="4"/>
  <c r="D24" i="5" s="1"/>
  <c r="G13" i="4"/>
  <c r="E17" i="5" s="1"/>
  <c r="F12" i="4"/>
  <c r="D16" i="5" s="1"/>
  <c r="F11" i="4"/>
  <c r="D13" i="5" s="1"/>
  <c r="F10" i="4"/>
  <c r="D12" i="5" s="1"/>
  <c r="F8" i="4"/>
  <c r="D10" i="5" s="1"/>
  <c r="F7" i="4"/>
  <c r="D9" i="5" s="1"/>
  <c r="F6" i="4"/>
  <c r="D8" i="5" s="1"/>
  <c r="B6" i="4"/>
  <c r="C6" i="4"/>
  <c r="H188" i="6"/>
  <c r="F39" i="9" s="1"/>
  <c r="N35" i="5"/>
  <c r="G39" i="5"/>
  <c r="I30" i="5"/>
  <c r="G51" i="5"/>
  <c r="I40" i="5"/>
  <c r="G14" i="5"/>
  <c r="C14" i="5"/>
  <c r="B14" i="5"/>
  <c r="G57" i="5"/>
  <c r="I17" i="5"/>
  <c r="G53" i="5"/>
  <c r="I49" i="5"/>
  <c r="G13" i="5"/>
  <c r="I43" i="5"/>
  <c r="G12" i="5"/>
  <c r="C32" i="1"/>
  <c r="C31" i="1"/>
  <c r="C28" i="1"/>
  <c r="C27" i="1"/>
  <c r="C24" i="1"/>
  <c r="C23" i="1"/>
  <c r="C20" i="1"/>
  <c r="C19" i="1"/>
  <c r="C16" i="1"/>
  <c r="C15" i="1"/>
  <c r="C12" i="1"/>
  <c r="C11" i="1"/>
  <c r="C8" i="1"/>
  <c r="C7" i="1"/>
  <c r="I29" i="5"/>
  <c r="I25" i="5"/>
  <c r="D39" i="5"/>
  <c r="C34" i="4"/>
  <c r="B34" i="4"/>
  <c r="C28" i="4"/>
  <c r="B28" i="4"/>
  <c r="C24" i="4"/>
  <c r="B24" i="4"/>
  <c r="C19" i="4"/>
  <c r="B19" i="4"/>
  <c r="C16" i="4"/>
  <c r="B16" i="4"/>
  <c r="C13" i="4"/>
  <c r="C12" i="4"/>
  <c r="B12" i="4"/>
  <c r="C7" i="4"/>
  <c r="B7" i="4"/>
  <c r="K8" i="5"/>
  <c r="D48" i="5"/>
  <c r="J48" i="5" s="1"/>
  <c r="C48" i="5"/>
  <c r="B48" i="5"/>
  <c r="D57" i="5"/>
  <c r="D45" i="5"/>
  <c r="J45" i="5" s="1"/>
  <c r="C45" i="5"/>
  <c r="B45" i="5"/>
  <c r="C40" i="5"/>
  <c r="C36" i="5"/>
  <c r="B36" i="5"/>
  <c r="E33" i="5"/>
  <c r="K33" i="5" s="1"/>
  <c r="O33" i="5" s="1"/>
  <c r="C60" i="5"/>
  <c r="C58" i="5"/>
  <c r="C57" i="5"/>
  <c r="C56" i="5"/>
  <c r="C55" i="5"/>
  <c r="C54" i="5"/>
  <c r="C53" i="5"/>
  <c r="C52" i="5"/>
  <c r="C50" i="5"/>
  <c r="C49" i="5"/>
  <c r="C47" i="5"/>
  <c r="C46" i="5"/>
  <c r="C44" i="5"/>
  <c r="C43" i="5"/>
  <c r="C42" i="5"/>
  <c r="C41" i="5"/>
  <c r="C39" i="5"/>
  <c r="C38" i="5"/>
  <c r="C35" i="5"/>
  <c r="C34" i="5"/>
  <c r="C33" i="5"/>
  <c r="C32" i="5"/>
  <c r="C31" i="5"/>
  <c r="C30" i="5"/>
  <c r="C29" i="5"/>
  <c r="C28" i="5"/>
  <c r="C27" i="5"/>
  <c r="C26" i="5"/>
  <c r="C25" i="5"/>
  <c r="C24" i="5"/>
  <c r="C23" i="5"/>
  <c r="C22" i="5"/>
  <c r="C21" i="5"/>
  <c r="C20" i="5"/>
  <c r="C19" i="5"/>
  <c r="C18" i="5"/>
  <c r="C17" i="5"/>
  <c r="C16" i="5"/>
  <c r="C15" i="5"/>
  <c r="C13" i="5"/>
  <c r="C12" i="5"/>
  <c r="C11" i="5"/>
  <c r="C10" i="5"/>
  <c r="C9" i="5"/>
  <c r="C8" i="5"/>
  <c r="B60" i="5"/>
  <c r="B58" i="5"/>
  <c r="B57" i="5"/>
  <c r="B56" i="5"/>
  <c r="B55" i="5"/>
  <c r="B54" i="5"/>
  <c r="B53" i="5"/>
  <c r="B52" i="5"/>
  <c r="B51" i="5"/>
  <c r="B50" i="5"/>
  <c r="B49" i="5"/>
  <c r="B47" i="5"/>
  <c r="B46" i="5"/>
  <c r="B44" i="5"/>
  <c r="B43" i="5"/>
  <c r="B42" i="5"/>
  <c r="B41" i="5"/>
  <c r="B39" i="5"/>
  <c r="B38" i="5"/>
  <c r="B35" i="5"/>
  <c r="B34" i="5"/>
  <c r="B33" i="5"/>
  <c r="B32" i="5"/>
  <c r="B31" i="5"/>
  <c r="B30" i="5"/>
  <c r="B29" i="5"/>
  <c r="B28" i="5"/>
  <c r="B27" i="5"/>
  <c r="B26" i="5"/>
  <c r="B25" i="5"/>
  <c r="B24" i="5"/>
  <c r="B23" i="5"/>
  <c r="B22" i="5"/>
  <c r="B21" i="5"/>
  <c r="B20" i="5"/>
  <c r="B19" i="5"/>
  <c r="B18" i="5"/>
  <c r="B17" i="5"/>
  <c r="B16" i="5"/>
  <c r="B15" i="5"/>
  <c r="B13" i="5"/>
  <c r="B12" i="5"/>
  <c r="B11" i="5"/>
  <c r="B10" i="5"/>
  <c r="B9" i="5"/>
  <c r="B8" i="5"/>
  <c r="K16" i="5"/>
  <c r="K11" i="5"/>
  <c r="K10" i="5"/>
  <c r="K9" i="5"/>
  <c r="C35" i="4"/>
  <c r="C33" i="4"/>
  <c r="C32" i="4"/>
  <c r="C31" i="4"/>
  <c r="C30" i="4"/>
  <c r="C29" i="4"/>
  <c r="C27" i="4"/>
  <c r="C26" i="4"/>
  <c r="C25" i="4"/>
  <c r="C22" i="4"/>
  <c r="C21" i="4"/>
  <c r="C20" i="4"/>
  <c r="C18" i="4"/>
  <c r="C17" i="4"/>
  <c r="C15" i="4"/>
  <c r="C14" i="4"/>
  <c r="C11" i="4"/>
  <c r="C10" i="4"/>
  <c r="C9" i="4"/>
  <c r="C8" i="4"/>
  <c r="B35" i="4"/>
  <c r="B33" i="4"/>
  <c r="B32" i="4"/>
  <c r="B31" i="4"/>
  <c r="B30" i="4"/>
  <c r="B29" i="4"/>
  <c r="B27" i="4"/>
  <c r="B26" i="4"/>
  <c r="B25" i="4"/>
  <c r="B22" i="4"/>
  <c r="B21" i="4"/>
  <c r="B20" i="4"/>
  <c r="B18" i="4"/>
  <c r="B17" i="4"/>
  <c r="B15" i="4"/>
  <c r="B14" i="4"/>
  <c r="B11" i="4"/>
  <c r="B10" i="4"/>
  <c r="B9" i="4"/>
  <c r="B8" i="4"/>
  <c r="G61" i="5" l="1"/>
  <c r="I61" i="5"/>
  <c r="G20" i="13"/>
  <c r="G21" i="13"/>
  <c r="F48" i="13"/>
  <c r="J44" i="5"/>
  <c r="H156" i="6" s="1"/>
  <c r="J47" i="5"/>
  <c r="J8" i="5"/>
  <c r="J12" i="5"/>
  <c r="J16" i="5"/>
  <c r="K26" i="5"/>
  <c r="K27" i="5"/>
  <c r="J9" i="5"/>
  <c r="J13" i="5"/>
  <c r="J14" i="5"/>
  <c r="K17" i="5"/>
  <c r="E15" i="11"/>
  <c r="K25" i="5"/>
  <c r="K30" i="5"/>
  <c r="J43" i="5"/>
  <c r="H150" i="6" s="1"/>
  <c r="J53" i="5"/>
  <c r="H189" i="6" s="1"/>
  <c r="J57" i="5"/>
  <c r="H196" i="6" s="1"/>
  <c r="J49" i="5"/>
  <c r="H169" i="6" s="1"/>
  <c r="J40" i="5"/>
  <c r="H137" i="6" s="1"/>
  <c r="J51" i="5"/>
  <c r="H182" i="6" s="1"/>
  <c r="H113" i="6"/>
  <c r="J39" i="5"/>
  <c r="K29" i="5"/>
  <c r="J50" i="5"/>
  <c r="H175" i="6" s="1"/>
  <c r="K37" i="5"/>
  <c r="H121" i="6" s="1"/>
  <c r="H143" i="6"/>
  <c r="K31" i="5"/>
  <c r="G39" i="4"/>
  <c r="F39" i="4"/>
  <c r="H162" i="6"/>
  <c r="F46" i="9"/>
  <c r="G46" i="9"/>
  <c r="E61" i="5"/>
  <c r="D61" i="5"/>
  <c r="O30" i="5" l="1"/>
  <c r="O29" i="5"/>
  <c r="K11" i="14"/>
  <c r="K14" i="14" s="1"/>
  <c r="E17" i="14"/>
  <c r="O25" i="5"/>
  <c r="E15" i="14"/>
  <c r="O17" i="5"/>
  <c r="N14" i="5"/>
  <c r="N13" i="5"/>
  <c r="N12" i="5"/>
  <c r="F24" i="13"/>
  <c r="E17" i="11"/>
  <c r="F18" i="11" s="1"/>
  <c r="F12" i="11"/>
  <c r="F41" i="4"/>
  <c r="K11" i="11"/>
  <c r="K14" i="11" s="1"/>
  <c r="K61" i="5"/>
  <c r="G19" i="8"/>
  <c r="G20" i="8" s="1"/>
  <c r="G7" i="10" s="1"/>
  <c r="G8" i="10" s="1"/>
  <c r="H130" i="6"/>
  <c r="L61" i="5"/>
  <c r="H202" i="6"/>
  <c r="M61" i="5"/>
  <c r="F48" i="9"/>
  <c r="J61" i="5"/>
  <c r="H35" i="1"/>
  <c r="I35" i="1"/>
  <c r="F18" i="14" l="1"/>
  <c r="N61" i="5"/>
  <c r="F12" i="14"/>
  <c r="F19" i="14" s="1"/>
  <c r="K19" i="11"/>
  <c r="F19" i="11"/>
  <c r="J63" i="5"/>
  <c r="M63" i="5"/>
  <c r="H203" i="6"/>
  <c r="H107" i="6"/>
  <c r="I34" i="12"/>
  <c r="G24" i="13" l="1"/>
  <c r="K19" i="14"/>
  <c r="O32" i="5"/>
  <c r="O61" i="5" s="1"/>
  <c r="H34" i="12"/>
  <c r="H35" i="12" s="1"/>
</calcChain>
</file>

<file path=xl/sharedStrings.xml><?xml version="1.0" encoding="utf-8"?>
<sst xmlns="http://schemas.openxmlformats.org/spreadsheetml/2006/main" count="1204" uniqueCount="300">
  <si>
    <t>CHAPITRE 6</t>
  </si>
  <si>
    <t>Date</t>
  </si>
  <si>
    <t>Nom des comptes et explication</t>
  </si>
  <si>
    <t>Numéro 
des comptes</t>
  </si>
  <si>
    <t>Débit</t>
  </si>
  <si>
    <t>Crédit</t>
  </si>
  <si>
    <t>Déc. 31</t>
  </si>
  <si>
    <t>Honoraires professionnels</t>
  </si>
  <si>
    <t>Sommaire des résultats</t>
  </si>
  <si>
    <t>Loyer</t>
  </si>
  <si>
    <t>Frais de bureau</t>
  </si>
  <si>
    <t>Taxes municipales</t>
  </si>
  <si>
    <t>Électricité</t>
  </si>
  <si>
    <t>Chauffage</t>
  </si>
  <si>
    <t>Assurance</t>
  </si>
  <si>
    <t>Télécommunications</t>
  </si>
  <si>
    <t xml:space="preserve"> </t>
  </si>
  <si>
    <t>PLAN COMPTABLE</t>
  </si>
  <si>
    <t>ACTIF</t>
  </si>
  <si>
    <t>Actif courant</t>
  </si>
  <si>
    <t>Encaisse</t>
  </si>
  <si>
    <t>Placements à court terme</t>
  </si>
  <si>
    <t>Clients</t>
  </si>
  <si>
    <t>TPS à recevoir</t>
  </si>
  <si>
    <t>TVQ à recevoir</t>
  </si>
  <si>
    <t>Intérêts à recevoir</t>
  </si>
  <si>
    <t>Honoraires à recevoir</t>
  </si>
  <si>
    <t>Loyer à recevoir</t>
  </si>
  <si>
    <t>Produits divers à recevoir</t>
  </si>
  <si>
    <t>Dividendes à recevoir</t>
  </si>
  <si>
    <t>Taxes à la consommation à recevoir</t>
  </si>
  <si>
    <t>Effet à recevoir (court terme)</t>
  </si>
  <si>
    <t>Stocks de marchandises</t>
  </si>
  <si>
    <t>Fournitures de bureau</t>
  </si>
  <si>
    <t>Fournitures (autres)</t>
  </si>
  <si>
    <t>Assurance payée d'avance</t>
  </si>
  <si>
    <t>Loyer payé d'avance</t>
  </si>
  <si>
    <t>Taxes municipales payées d'avance</t>
  </si>
  <si>
    <t>Taxes scolaires payées d'avance</t>
  </si>
  <si>
    <t>Publicité payée d'avance</t>
  </si>
  <si>
    <t>Actif non courant</t>
  </si>
  <si>
    <t>Matériel roulant</t>
  </si>
  <si>
    <t xml:space="preserve">     Amortissement cumulé - matériel roulant</t>
  </si>
  <si>
    <t>Équipement de bureau</t>
  </si>
  <si>
    <t xml:space="preserve">     Amortissement cumulé - équipement de bureau</t>
  </si>
  <si>
    <t>Matériel informatique</t>
  </si>
  <si>
    <t xml:space="preserve">     Amortissement cumulé - matériel informatique</t>
  </si>
  <si>
    <t xml:space="preserve">Équipement </t>
  </si>
  <si>
    <t xml:space="preserve">     Amortissement cumulé - équipement </t>
  </si>
  <si>
    <t>Ameublement de bureau</t>
  </si>
  <si>
    <t xml:space="preserve">     Amortissement cumulé - ameublement de bureau</t>
  </si>
  <si>
    <t>Améliorations locatives</t>
  </si>
  <si>
    <t xml:space="preserve">     Amortissement cumulé - amélioration locative</t>
  </si>
  <si>
    <t>Bâtiment</t>
  </si>
  <si>
    <t xml:space="preserve">     Amortissement cumulé bâtiment</t>
  </si>
  <si>
    <t>Entrepôt</t>
  </si>
  <si>
    <t xml:space="preserve">     Amortissement cumulé - entrepôt</t>
  </si>
  <si>
    <t>Terrain</t>
  </si>
  <si>
    <t>PASSIF</t>
  </si>
  <si>
    <t>Passif courant</t>
  </si>
  <si>
    <t xml:space="preserve"> Emprunt bancaire (marge de crédit)</t>
  </si>
  <si>
    <t xml:space="preserve"> Fournisseurs</t>
  </si>
  <si>
    <t xml:space="preserve"> Effet à payer à court terme</t>
  </si>
  <si>
    <t xml:space="preserve"> TPS à payer</t>
  </si>
  <si>
    <t xml:space="preserve"> TVQ à payer</t>
  </si>
  <si>
    <t xml:space="preserve"> Salaires à payer</t>
  </si>
  <si>
    <t xml:space="preserve"> RRQ à payer</t>
  </si>
  <si>
    <t xml:space="preserve"> RQAP à payer</t>
  </si>
  <si>
    <t xml:space="preserve"> FSS à payer</t>
  </si>
  <si>
    <t xml:space="preserve"> CNESST à payer</t>
  </si>
  <si>
    <t xml:space="preserve"> Impôt provincial à payer</t>
  </si>
  <si>
    <t xml:space="preserve"> A-E à payer</t>
  </si>
  <si>
    <t xml:space="preserve"> Impôt fédéral à payer</t>
  </si>
  <si>
    <t xml:space="preserve"> Vacances à payer</t>
  </si>
  <si>
    <t xml:space="preserve"> REER collectif à payer</t>
  </si>
  <si>
    <t xml:space="preserve"> RVER à payer</t>
  </si>
  <si>
    <t xml:space="preserve"> Régime de retraite à payer</t>
  </si>
  <si>
    <t xml:space="preserve"> Cotisations syndicales à payer</t>
  </si>
  <si>
    <t xml:space="preserve"> Dons de charité à payer</t>
  </si>
  <si>
    <t xml:space="preserve"> Publicité à payer</t>
  </si>
  <si>
    <t xml:space="preserve"> Intérêts à payer</t>
  </si>
  <si>
    <t xml:space="preserve"> Autres charges à payer</t>
  </si>
  <si>
    <t xml:space="preserve"> Loyer à payer</t>
  </si>
  <si>
    <t xml:space="preserve"> Dividendes à payer</t>
  </si>
  <si>
    <t xml:space="preserve"> Produits perçus d'avance</t>
  </si>
  <si>
    <t xml:space="preserve"> Impôts sur les société à payer</t>
  </si>
  <si>
    <t>Passif non courant</t>
  </si>
  <si>
    <t xml:space="preserve"> Effet à payer (long terme)</t>
  </si>
  <si>
    <t xml:space="preserve"> Emprunt hypothécaire</t>
  </si>
  <si>
    <t>CAPITAUX PROPRES</t>
  </si>
  <si>
    <t>Capitaux propres (entreprise à propriétaire unique)</t>
  </si>
  <si>
    <t xml:space="preserve"> Christian Latour — Capital</t>
  </si>
  <si>
    <t xml:space="preserve"> Christian Latour — apports</t>
  </si>
  <si>
    <t xml:space="preserve"> Christian Latour — retraits</t>
  </si>
  <si>
    <t>Capitaux propres (société par actions)</t>
  </si>
  <si>
    <t xml:space="preserve"> Capital actions ordinaire</t>
  </si>
  <si>
    <t xml:space="preserve"> Capital actions privilégié</t>
  </si>
  <si>
    <t>Bénéfices non répartis (BNR)</t>
  </si>
  <si>
    <t xml:space="preserve"> Bénéfices non répartis</t>
  </si>
  <si>
    <t>Dividendes - actions ordinaire</t>
  </si>
  <si>
    <t>Dividendes - actions privilégié</t>
  </si>
  <si>
    <t>PRODUITS</t>
  </si>
  <si>
    <t>Revenus</t>
  </si>
  <si>
    <t xml:space="preserve"> Commissions gagnées</t>
  </si>
  <si>
    <t xml:space="preserve"> Honoraires professionnels</t>
  </si>
  <si>
    <t xml:space="preserve"> Services rendus</t>
  </si>
  <si>
    <t xml:space="preserve"> Honoraires de gestion</t>
  </si>
  <si>
    <t xml:space="preserve"> Redevances gagnées</t>
  </si>
  <si>
    <t xml:space="preserve"> Revenus de transport</t>
  </si>
  <si>
    <t xml:space="preserve"> Revenus de location</t>
  </si>
  <si>
    <t xml:space="preserve"> Billets d’entrée</t>
  </si>
  <si>
    <t xml:space="preserve"> Travaux d’excavation</t>
  </si>
  <si>
    <t xml:space="preserve"> Revenus d’extermination</t>
  </si>
  <si>
    <t xml:space="preserve"> Produits divers</t>
  </si>
  <si>
    <t xml:space="preserve"> Honoraires de consultation</t>
  </si>
  <si>
    <t xml:space="preserve"> Produits de livraisons</t>
  </si>
  <si>
    <t xml:space="preserve"> Produits d’abonnements gagnés</t>
  </si>
  <si>
    <t xml:space="preserve"> Revenus de cours</t>
  </si>
  <si>
    <t xml:space="preserve"> Produits d’intérêts</t>
  </si>
  <si>
    <t xml:space="preserve"> Produits de dividendes</t>
  </si>
  <si>
    <t xml:space="preserve"> Ventes</t>
  </si>
  <si>
    <t xml:space="preserve"> Rendus et rabais sur ventes</t>
  </si>
  <si>
    <t xml:space="preserve"> Escomptes sur ventes</t>
  </si>
  <si>
    <t xml:space="preserve"> Gains sur disposition d’immobilisations</t>
  </si>
  <si>
    <t>CHARGES</t>
  </si>
  <si>
    <t>Coût des marchandises vendues</t>
  </si>
  <si>
    <t>Stock de marchandise au début</t>
  </si>
  <si>
    <t>Achats</t>
  </si>
  <si>
    <t>Rendus et rabais sur achats</t>
  </si>
  <si>
    <t>Escomptes sur achat</t>
  </si>
  <si>
    <t>Frais de transport à l’achat</t>
  </si>
  <si>
    <t>Frais de douane</t>
  </si>
  <si>
    <t>Stock de marchandises à la fin</t>
  </si>
  <si>
    <t>Charges d’exploitation</t>
  </si>
  <si>
    <t>Salaires</t>
  </si>
  <si>
    <t>Salaires des vendeurs</t>
  </si>
  <si>
    <t>Salaires de l’administration</t>
  </si>
  <si>
    <t>Charges sociales</t>
  </si>
  <si>
    <t>Avantages sociaux</t>
  </si>
  <si>
    <t>Vacances</t>
  </si>
  <si>
    <t>Location gymnase</t>
  </si>
  <si>
    <t>Publicité</t>
  </si>
  <si>
    <t>Frais de fournitures (autres)</t>
  </si>
  <si>
    <t>Entretien et réparation — matériel roulant</t>
  </si>
  <si>
    <t>Entretien et réparation — équipement de bureau</t>
  </si>
  <si>
    <t>Entretien et réparation — autres</t>
  </si>
  <si>
    <t>Entretien et réparation — bâtiment</t>
  </si>
  <si>
    <t>Cotisations professionnelles</t>
  </si>
  <si>
    <t>Taxes scolaires</t>
  </si>
  <si>
    <t>Location d’équipement</t>
  </si>
  <si>
    <t>Frais divers de vente</t>
  </si>
  <si>
    <t>Frais de livraison</t>
  </si>
  <si>
    <t>Frais de déplacement</t>
  </si>
  <si>
    <t>Frais de repas et représentation</t>
  </si>
  <si>
    <t>Essence</t>
  </si>
  <si>
    <t>Nonoraires de gestion</t>
  </si>
  <si>
    <t>Frais légaux</t>
  </si>
  <si>
    <t>Charges d’intérêts</t>
  </si>
  <si>
    <t>Frais bancaires</t>
  </si>
  <si>
    <t>Charges diverses</t>
  </si>
  <si>
    <t>Amortissement — Matériel roulant</t>
  </si>
  <si>
    <t>Amortissement — équipement de bureau</t>
  </si>
  <si>
    <t>Amortissement — matériel informatique</t>
  </si>
  <si>
    <t xml:space="preserve">Amortissement — équipement </t>
  </si>
  <si>
    <t>Amortissement — ameublement de bureau</t>
  </si>
  <si>
    <t>Amortissement — améliorations locatives</t>
  </si>
  <si>
    <t>Amortissement — bâtiment</t>
  </si>
  <si>
    <t xml:space="preserve"> Amortissement — entrepôt</t>
  </si>
  <si>
    <t>Perte sur disposition d’immobilisations</t>
  </si>
  <si>
    <t>Charge d'impôts</t>
  </si>
  <si>
    <t xml:space="preserve">BALANCE DE VÉRIFICATION </t>
  </si>
  <si>
    <t>Numéro</t>
  </si>
  <si>
    <t>Nom du compte</t>
  </si>
  <si>
    <t>a), b), d) et e)</t>
  </si>
  <si>
    <t>No</t>
  </si>
  <si>
    <t>Compte</t>
  </si>
  <si>
    <t>Balance de vérification</t>
  </si>
  <si>
    <t>Régularisations</t>
  </si>
  <si>
    <t>Balance de vérification régularisée</t>
  </si>
  <si>
    <t>Écritures de fermeture</t>
  </si>
  <si>
    <t>Bilan et état des capitaux propres</t>
  </si>
  <si>
    <t>au 31 décembre 20X4</t>
  </si>
  <si>
    <t>20X4</t>
  </si>
  <si>
    <t>PROBLÈME 10</t>
  </si>
  <si>
    <t>b)</t>
  </si>
  <si>
    <t>(pour enregistrer les fournitures de bureau 31 décembre 20X4 : 335 $ – 140 $ = 195 $)</t>
  </si>
  <si>
    <t>Assurance payée d’avance</t>
  </si>
  <si>
    <t>(pour régulariser l’assurance payée d’avance au 31 décembre 20X4 : 2 400 $ × 5 / 12 = 1 000 $ – 900 $ = 100 $)</t>
  </si>
  <si>
    <t>Amortissement – matériel roulant</t>
  </si>
  <si>
    <t>Amortissement cumulé – matériel roulant</t>
  </si>
  <si>
    <r>
      <t xml:space="preserve">(pour enregistrer l’amortissement du matériel roulant pour l’exercice : </t>
    </r>
    <r>
      <rPr>
        <sz val="11"/>
        <rFont val="Calibri"/>
        <family val="2"/>
      </rPr>
      <t>[</t>
    </r>
    <r>
      <rPr>
        <sz val="11"/>
        <rFont val="Calibri"/>
        <family val="2"/>
        <scheme val="minor"/>
      </rPr>
      <t>62 500 $ – 8 500 $</t>
    </r>
    <r>
      <rPr>
        <sz val="11"/>
        <rFont val="Calibri"/>
        <family val="2"/>
      </rPr>
      <t>]</t>
    </r>
    <r>
      <rPr>
        <sz val="11"/>
        <rFont val="Calibri"/>
        <family val="2"/>
        <scheme val="minor"/>
      </rPr>
      <t xml:space="preserve"> ÷ 300 000 km = 0,18 $ × 62 340 km = 11 221,20 $)</t>
    </r>
  </si>
  <si>
    <t>(pour inscrire l’amortissement de l’année 20X5)</t>
  </si>
  <si>
    <t>Amortissement – ameublement de bureau</t>
  </si>
  <si>
    <t>Amortissement cumulé – ameublement de bureau</t>
  </si>
  <si>
    <t>(pour enregistrer l’amortissement de l’ameublement de bureau pour l’exercice : 2 500 $ ÷ 5 ans = 500 $)</t>
  </si>
  <si>
    <t>Loyer payé d’avance</t>
  </si>
  <si>
    <r>
      <t xml:space="preserve">(pour régulariser le loyer payé d’avance au 31 décembre 20X4 : 5 200 $ – </t>
    </r>
    <r>
      <rPr>
        <sz val="11"/>
        <rFont val="Calibri"/>
        <family val="2"/>
      </rPr>
      <t>[</t>
    </r>
    <r>
      <rPr>
        <sz val="11"/>
        <rFont val="Calibri"/>
        <family val="2"/>
        <scheme val="minor"/>
      </rPr>
      <t>12 mois × 400 $</t>
    </r>
    <r>
      <rPr>
        <sz val="11"/>
        <rFont val="Calibri"/>
        <family val="2"/>
      </rPr>
      <t>]</t>
    </r>
    <r>
      <rPr>
        <sz val="11"/>
        <rFont val="Calibri"/>
        <family val="2"/>
        <scheme val="minor"/>
      </rPr>
      <t xml:space="preserve"> = 400 $)</t>
    </r>
  </si>
  <si>
    <t>(5 200 $ – (12 mois × 400 $) = 400 $)</t>
  </si>
  <si>
    <t>Charges d'intérêts</t>
  </si>
  <si>
    <t>Intérêts à payer</t>
  </si>
  <si>
    <t>(pour régulariser les intérêts à payer au 31 décembre 20X4 : 14 900 $ × 10 % = 1 490 $ – 1 375 $ = 115 $)</t>
  </si>
  <si>
    <t>Salaires à payer</t>
  </si>
  <si>
    <t>(pour régulariser les salaires à payer au 31 décembre 20X4 : 150 $ × 2 jours × 3 employés = 900 $)</t>
  </si>
  <si>
    <t>c)</t>
  </si>
  <si>
    <t>d)</t>
  </si>
  <si>
    <t>e)</t>
  </si>
  <si>
    <t>f)</t>
  </si>
  <si>
    <t>g)</t>
  </si>
  <si>
    <t>a)</t>
  </si>
  <si>
    <t>CHIFFRIER AU 31 DÉCEMBRE 20X4</t>
  </si>
  <si>
    <t>GRAND LIVRE</t>
  </si>
  <si>
    <t>Libellé</t>
  </si>
  <si>
    <t>Référence</t>
  </si>
  <si>
    <t>Solde</t>
  </si>
  <si>
    <t>Dt/Ct</t>
  </si>
  <si>
    <t>Dt</t>
  </si>
  <si>
    <t>Régularisation</t>
  </si>
  <si>
    <t>Ct</t>
  </si>
  <si>
    <t>Fournisseurs</t>
  </si>
  <si>
    <t>TPS à payer</t>
  </si>
  <si>
    <t>TVQ à payer</t>
  </si>
  <si>
    <t>Salaire à payer</t>
  </si>
  <si>
    <t>Effet à payer (long terme)</t>
  </si>
  <si>
    <t>Josée Guillaume – capital</t>
  </si>
  <si>
    <t>Clôture</t>
  </si>
  <si>
    <t>Josée Guillaume – retrait</t>
  </si>
  <si>
    <t>Services rendus</t>
  </si>
  <si>
    <t>Entretien et réparations – matériel roulant</t>
  </si>
  <si>
    <t xml:space="preserve">Dt </t>
  </si>
  <si>
    <r>
      <t>N</t>
    </r>
    <r>
      <rPr>
        <b/>
        <vertAlign val="superscript"/>
        <sz val="11"/>
        <rFont val="Calibri"/>
        <family val="2"/>
      </rPr>
      <t>o</t>
    </r>
    <r>
      <rPr>
        <b/>
        <sz val="11"/>
        <rFont val="Calibri"/>
        <family val="2"/>
      </rPr>
      <t xml:space="preserve"> 1010</t>
    </r>
  </si>
  <si>
    <r>
      <t>N</t>
    </r>
    <r>
      <rPr>
        <b/>
        <vertAlign val="superscript"/>
        <sz val="11"/>
        <rFont val="Calibri"/>
        <family val="2"/>
      </rPr>
      <t>o</t>
    </r>
    <r>
      <rPr>
        <b/>
        <sz val="11"/>
        <rFont val="Calibri"/>
        <family val="2"/>
      </rPr>
      <t xml:space="preserve"> 1100</t>
    </r>
  </si>
  <si>
    <r>
      <t>N</t>
    </r>
    <r>
      <rPr>
        <b/>
        <vertAlign val="superscript"/>
        <sz val="11"/>
        <rFont val="Calibri"/>
        <family val="2"/>
      </rPr>
      <t>o</t>
    </r>
    <r>
      <rPr>
        <b/>
        <sz val="11"/>
        <rFont val="Calibri"/>
        <family val="2"/>
      </rPr>
      <t xml:space="preserve"> 1105</t>
    </r>
  </si>
  <si>
    <r>
      <t>N</t>
    </r>
    <r>
      <rPr>
        <b/>
        <vertAlign val="superscript"/>
        <sz val="11"/>
        <rFont val="Calibri"/>
        <family val="2"/>
      </rPr>
      <t>o</t>
    </r>
    <r>
      <rPr>
        <b/>
        <sz val="11"/>
        <rFont val="Calibri"/>
        <family val="2"/>
      </rPr>
      <t xml:space="preserve"> 1110</t>
    </r>
  </si>
  <si>
    <r>
      <t>N</t>
    </r>
    <r>
      <rPr>
        <b/>
        <vertAlign val="superscript"/>
        <sz val="11"/>
        <rFont val="Calibri"/>
        <family val="2"/>
      </rPr>
      <t>o</t>
    </r>
    <r>
      <rPr>
        <b/>
        <sz val="11"/>
        <rFont val="Calibri"/>
        <family val="2"/>
      </rPr>
      <t xml:space="preserve"> 1190</t>
    </r>
  </si>
  <si>
    <r>
      <t>N</t>
    </r>
    <r>
      <rPr>
        <b/>
        <vertAlign val="superscript"/>
        <sz val="11"/>
        <rFont val="Calibri"/>
        <family val="2"/>
      </rPr>
      <t>o</t>
    </r>
    <r>
      <rPr>
        <b/>
        <sz val="11"/>
        <rFont val="Calibri"/>
        <family val="2"/>
      </rPr>
      <t xml:space="preserve"> 1210</t>
    </r>
  </si>
  <si>
    <r>
      <t>N</t>
    </r>
    <r>
      <rPr>
        <b/>
        <vertAlign val="superscript"/>
        <sz val="11"/>
        <rFont val="Calibri"/>
        <family val="2"/>
      </rPr>
      <t>o</t>
    </r>
    <r>
      <rPr>
        <b/>
        <sz val="11"/>
        <rFont val="Calibri"/>
        <family val="2"/>
      </rPr>
      <t xml:space="preserve"> 1220</t>
    </r>
  </si>
  <si>
    <r>
      <t>N</t>
    </r>
    <r>
      <rPr>
        <b/>
        <vertAlign val="superscript"/>
        <sz val="11"/>
        <rFont val="Calibri"/>
        <family val="2"/>
      </rPr>
      <t>o</t>
    </r>
    <r>
      <rPr>
        <b/>
        <sz val="11"/>
        <rFont val="Calibri"/>
        <family val="2"/>
      </rPr>
      <t xml:space="preserve"> 1300</t>
    </r>
  </si>
  <si>
    <r>
      <t>N</t>
    </r>
    <r>
      <rPr>
        <b/>
        <vertAlign val="superscript"/>
        <sz val="11"/>
        <rFont val="Calibri"/>
        <family val="2"/>
      </rPr>
      <t>o</t>
    </r>
    <r>
      <rPr>
        <b/>
        <sz val="11"/>
        <rFont val="Calibri"/>
        <family val="2"/>
      </rPr>
      <t xml:space="preserve"> 1310</t>
    </r>
  </si>
  <si>
    <r>
      <t>N</t>
    </r>
    <r>
      <rPr>
        <b/>
        <vertAlign val="superscript"/>
        <sz val="11"/>
        <rFont val="Calibri"/>
        <family val="2"/>
      </rPr>
      <t>o</t>
    </r>
    <r>
      <rPr>
        <b/>
        <sz val="11"/>
        <rFont val="Calibri"/>
        <family val="2"/>
      </rPr>
      <t xml:space="preserve"> 1800</t>
    </r>
  </si>
  <si>
    <r>
      <t>N</t>
    </r>
    <r>
      <rPr>
        <b/>
        <vertAlign val="superscript"/>
        <sz val="11"/>
        <rFont val="Calibri"/>
        <family val="2"/>
      </rPr>
      <t>o</t>
    </r>
    <r>
      <rPr>
        <b/>
        <sz val="11"/>
        <rFont val="Calibri"/>
        <family val="2"/>
      </rPr>
      <t xml:space="preserve"> 1810</t>
    </r>
  </si>
  <si>
    <r>
      <t>N</t>
    </r>
    <r>
      <rPr>
        <b/>
        <vertAlign val="superscript"/>
        <sz val="11"/>
        <rFont val="Calibri"/>
        <family val="2"/>
      </rPr>
      <t>o</t>
    </r>
    <r>
      <rPr>
        <b/>
        <sz val="11"/>
        <rFont val="Calibri"/>
        <family val="2"/>
      </rPr>
      <t xml:space="preserve"> 2100</t>
    </r>
  </si>
  <si>
    <r>
      <t>N</t>
    </r>
    <r>
      <rPr>
        <b/>
        <vertAlign val="superscript"/>
        <sz val="11"/>
        <rFont val="Calibri"/>
        <family val="2"/>
      </rPr>
      <t>o</t>
    </r>
    <r>
      <rPr>
        <b/>
        <sz val="11"/>
        <rFont val="Calibri"/>
        <family val="2"/>
      </rPr>
      <t xml:space="preserve"> 2305</t>
    </r>
  </si>
  <si>
    <r>
      <t>N</t>
    </r>
    <r>
      <rPr>
        <b/>
        <vertAlign val="superscript"/>
        <sz val="11"/>
        <rFont val="Calibri"/>
        <family val="2"/>
      </rPr>
      <t>o</t>
    </r>
    <r>
      <rPr>
        <b/>
        <sz val="11"/>
        <rFont val="Calibri"/>
        <family val="2"/>
      </rPr>
      <t xml:space="preserve"> 2310</t>
    </r>
  </si>
  <si>
    <r>
      <t>N</t>
    </r>
    <r>
      <rPr>
        <b/>
        <vertAlign val="superscript"/>
        <sz val="11"/>
        <rFont val="Calibri"/>
        <family val="2"/>
      </rPr>
      <t>o</t>
    </r>
    <r>
      <rPr>
        <b/>
        <sz val="11"/>
        <rFont val="Calibri"/>
        <family val="2"/>
      </rPr>
      <t xml:space="preserve"> 2350</t>
    </r>
  </si>
  <si>
    <r>
      <t>N</t>
    </r>
    <r>
      <rPr>
        <b/>
        <vertAlign val="superscript"/>
        <sz val="11"/>
        <rFont val="Calibri"/>
        <family val="2"/>
      </rPr>
      <t>o</t>
    </r>
    <r>
      <rPr>
        <b/>
        <sz val="11"/>
        <rFont val="Calibri"/>
        <family val="2"/>
      </rPr>
      <t xml:space="preserve"> 2450</t>
    </r>
  </si>
  <si>
    <r>
      <t>N</t>
    </r>
    <r>
      <rPr>
        <b/>
        <vertAlign val="superscript"/>
        <sz val="11"/>
        <rFont val="Calibri"/>
        <family val="2"/>
      </rPr>
      <t>o</t>
    </r>
    <r>
      <rPr>
        <b/>
        <sz val="11"/>
        <rFont val="Calibri"/>
        <family val="2"/>
      </rPr>
      <t xml:space="preserve"> 2850</t>
    </r>
  </si>
  <si>
    <r>
      <t>N</t>
    </r>
    <r>
      <rPr>
        <b/>
        <vertAlign val="superscript"/>
        <sz val="11"/>
        <rFont val="Calibri"/>
        <family val="2"/>
      </rPr>
      <t>o</t>
    </r>
    <r>
      <rPr>
        <b/>
        <sz val="11"/>
        <rFont val="Calibri"/>
        <family val="2"/>
      </rPr>
      <t xml:space="preserve"> 3100</t>
    </r>
  </si>
  <si>
    <r>
      <t>N</t>
    </r>
    <r>
      <rPr>
        <b/>
        <vertAlign val="superscript"/>
        <sz val="11"/>
        <rFont val="Calibri"/>
        <family val="2"/>
      </rPr>
      <t>o</t>
    </r>
    <r>
      <rPr>
        <b/>
        <sz val="11"/>
        <rFont val="Calibri"/>
        <family val="2"/>
      </rPr>
      <t xml:space="preserve"> 3300</t>
    </r>
  </si>
  <si>
    <r>
      <t>N</t>
    </r>
    <r>
      <rPr>
        <b/>
        <vertAlign val="superscript"/>
        <sz val="11"/>
        <rFont val="Calibri"/>
        <family val="2"/>
      </rPr>
      <t>o</t>
    </r>
    <r>
      <rPr>
        <b/>
        <sz val="11"/>
        <rFont val="Calibri"/>
        <family val="2"/>
      </rPr>
      <t xml:space="preserve"> 4120</t>
    </r>
  </si>
  <si>
    <r>
      <t>N</t>
    </r>
    <r>
      <rPr>
        <b/>
        <vertAlign val="superscript"/>
        <sz val="11"/>
        <rFont val="Calibri"/>
        <family val="2"/>
      </rPr>
      <t>o</t>
    </r>
    <r>
      <rPr>
        <b/>
        <sz val="11"/>
        <rFont val="Calibri"/>
        <family val="2"/>
      </rPr>
      <t xml:space="preserve"> 5300</t>
    </r>
  </si>
  <si>
    <r>
      <t>N</t>
    </r>
    <r>
      <rPr>
        <b/>
        <vertAlign val="superscript"/>
        <sz val="11"/>
        <rFont val="Calibri"/>
        <family val="2"/>
      </rPr>
      <t>o</t>
    </r>
    <r>
      <rPr>
        <b/>
        <sz val="11"/>
        <rFont val="Calibri"/>
        <family val="2"/>
      </rPr>
      <t xml:space="preserve"> 5410</t>
    </r>
  </si>
  <si>
    <r>
      <t>N</t>
    </r>
    <r>
      <rPr>
        <b/>
        <vertAlign val="superscript"/>
        <sz val="11"/>
        <rFont val="Calibri"/>
        <family val="2"/>
      </rPr>
      <t>o</t>
    </r>
    <r>
      <rPr>
        <b/>
        <sz val="11"/>
        <rFont val="Calibri"/>
        <family val="2"/>
      </rPr>
      <t xml:space="preserve"> 5420</t>
    </r>
  </si>
  <si>
    <r>
      <t>N</t>
    </r>
    <r>
      <rPr>
        <b/>
        <vertAlign val="superscript"/>
        <sz val="11"/>
        <rFont val="Calibri"/>
        <family val="2"/>
      </rPr>
      <t>o</t>
    </r>
    <r>
      <rPr>
        <b/>
        <sz val="11"/>
        <rFont val="Calibri"/>
        <family val="2"/>
      </rPr>
      <t xml:space="preserve"> 5500</t>
    </r>
  </si>
  <si>
    <r>
      <t>N</t>
    </r>
    <r>
      <rPr>
        <b/>
        <vertAlign val="superscript"/>
        <sz val="11"/>
        <rFont val="Calibri"/>
        <family val="2"/>
      </rPr>
      <t>o</t>
    </r>
    <r>
      <rPr>
        <b/>
        <sz val="11"/>
        <rFont val="Calibri"/>
        <family val="2"/>
      </rPr>
      <t xml:space="preserve"> 5600</t>
    </r>
  </si>
  <si>
    <r>
      <t>N</t>
    </r>
    <r>
      <rPr>
        <b/>
        <vertAlign val="superscript"/>
        <sz val="11"/>
        <rFont val="Calibri"/>
        <family val="2"/>
      </rPr>
      <t>o</t>
    </r>
    <r>
      <rPr>
        <b/>
        <sz val="11"/>
        <rFont val="Calibri"/>
        <family val="2"/>
      </rPr>
      <t xml:space="preserve"> 5730</t>
    </r>
  </si>
  <si>
    <r>
      <t>N</t>
    </r>
    <r>
      <rPr>
        <b/>
        <vertAlign val="superscript"/>
        <sz val="11"/>
        <rFont val="Calibri"/>
        <family val="2"/>
      </rPr>
      <t>o</t>
    </r>
    <r>
      <rPr>
        <b/>
        <sz val="11"/>
        <rFont val="Calibri"/>
        <family val="2"/>
      </rPr>
      <t xml:space="preserve"> 5740</t>
    </r>
  </si>
  <si>
    <r>
      <t>N</t>
    </r>
    <r>
      <rPr>
        <b/>
        <vertAlign val="superscript"/>
        <sz val="11"/>
        <rFont val="Calibri"/>
        <family val="2"/>
      </rPr>
      <t>o</t>
    </r>
    <r>
      <rPr>
        <b/>
        <sz val="11"/>
        <rFont val="Calibri"/>
        <family val="2"/>
      </rPr>
      <t xml:space="preserve"> 5750</t>
    </r>
  </si>
  <si>
    <r>
      <t>N</t>
    </r>
    <r>
      <rPr>
        <b/>
        <vertAlign val="superscript"/>
        <sz val="11"/>
        <rFont val="Calibri"/>
        <family val="2"/>
      </rPr>
      <t>o</t>
    </r>
    <r>
      <rPr>
        <b/>
        <sz val="11"/>
        <rFont val="Calibri"/>
        <family val="2"/>
      </rPr>
      <t xml:space="preserve"> 5780</t>
    </r>
  </si>
  <si>
    <r>
      <t>N</t>
    </r>
    <r>
      <rPr>
        <b/>
        <vertAlign val="superscript"/>
        <sz val="11"/>
        <rFont val="Calibri"/>
        <family val="2"/>
      </rPr>
      <t>o</t>
    </r>
    <r>
      <rPr>
        <b/>
        <sz val="11"/>
        <rFont val="Calibri"/>
        <family val="2"/>
      </rPr>
      <t xml:space="preserve"> 5820</t>
    </r>
  </si>
  <si>
    <r>
      <t>N</t>
    </r>
    <r>
      <rPr>
        <b/>
        <vertAlign val="superscript"/>
        <sz val="11"/>
        <rFont val="Calibri"/>
        <family val="2"/>
      </rPr>
      <t>o</t>
    </r>
    <r>
      <rPr>
        <b/>
        <sz val="11"/>
        <rFont val="Calibri"/>
        <family val="2"/>
      </rPr>
      <t xml:space="preserve"> 5870</t>
    </r>
  </si>
  <si>
    <r>
      <t>N</t>
    </r>
    <r>
      <rPr>
        <b/>
        <vertAlign val="superscript"/>
        <sz val="11"/>
        <rFont val="Calibri"/>
        <family val="2"/>
      </rPr>
      <t>o</t>
    </r>
    <r>
      <rPr>
        <b/>
        <sz val="11"/>
        <rFont val="Calibri"/>
        <family val="2"/>
      </rPr>
      <t xml:space="preserve"> 5999</t>
    </r>
  </si>
  <si>
    <t>ÉTAT DES RÉSULTATS</t>
  </si>
  <si>
    <t>pour l’exercice terminé le 31 décembre 20X4</t>
  </si>
  <si>
    <t>Produits d’exploitation</t>
  </si>
  <si>
    <t>Entretien et réparations - matériel roulant</t>
  </si>
  <si>
    <t>Total des charges d’exploitation  </t>
  </si>
  <si>
    <t>Perte nette</t>
  </si>
  <si>
    <t>DB49éc. 31</t>
  </si>
  <si>
    <t>BALANCE DE VÉRIFICATION (APRÈS RÉGULARISATION)</t>
  </si>
  <si>
    <t>ÉTAT DES CAPITAUX PROPRES</t>
  </si>
  <si>
    <t>Valérie Ouellet - capital au 1er janvier 20X5</t>
  </si>
  <si>
    <t>Moins : Perte nette</t>
  </si>
  <si>
    <t xml:space="preserve">               Retraits</t>
  </si>
  <si>
    <t>Valérie Ouellet – capital au 31 décembre 20X5</t>
  </si>
  <si>
    <t>JOURNAL GÉNÉRAL (écritures de régularisation)</t>
  </si>
  <si>
    <t>BILAN</t>
  </si>
  <si>
    <t>Actif à court terme</t>
  </si>
  <si>
    <t>Passif à court terme</t>
  </si>
  <si>
    <t>Taxes à la consommation à payer</t>
  </si>
  <si>
    <t>Total du passif à court terme</t>
  </si>
  <si>
    <t>Total de l’actif à court terme</t>
  </si>
  <si>
    <t>Passif à long terme</t>
  </si>
  <si>
    <t>Immobilisations</t>
  </si>
  <si>
    <t>Total du passif</t>
  </si>
  <si>
    <t xml:space="preserve">   Valérie Ouellet - capital</t>
  </si>
  <si>
    <t>Total des immobilisations</t>
  </si>
  <si>
    <t xml:space="preserve">Total de l’actif </t>
  </si>
  <si>
    <t>Total du passif et des capitaux propres</t>
  </si>
  <si>
    <t>Mise en garde : Comme la balance de vérification comprend des décimales et que les états financiers sont arrondis au dollar près, il est possible qu'une différence d'un dollar apparaisse et cause ainsi un débalancement du bilan. Dans ce cas, il est suggéré d'ajouter ou de retrancher un dollar à un des comptes, afin que l'actif soit égal au total du passif et des capitaux propres.</t>
  </si>
  <si>
    <t>JOURNAL GÉNÉRAL (écritures de fermeture)</t>
  </si>
  <si>
    <t>BALANCE DE VÉRIFICATION APRÈS CLÔTURE</t>
  </si>
  <si>
    <t/>
  </si>
  <si>
    <t>Page : 1</t>
  </si>
  <si>
    <t>J.G.1</t>
  </si>
  <si>
    <t>Page : 2</t>
  </si>
  <si>
    <t>J.G.2</t>
  </si>
  <si>
    <t>J.G 2</t>
  </si>
  <si>
    <t>CHAPITRE 6 - PROBLÈME 10</t>
  </si>
  <si>
    <t>CHAPITRE 6 – PROBLÈME 10</t>
  </si>
  <si>
    <t>CHAPITRE 6 - PROBLÈME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</si>
</sst>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 #,##0_)\ &quot;$&quot;_ ;_ * \(#,##0\)\ &quot;$&quot;_ ;_ * &quot;-&quot;_)\ &quot;$&quot;_ ;_ @_ "/>
    <numFmt numFmtId="44" formatCode="_ * #,##0.00_)\ &quot;$&quot;_ ;_ * \(#,##0.00\)\ &quot;$&quot;_ ;_ * &quot;-&quot;??_)\ &quot;$&quot;_ ;_ @_ "/>
    <numFmt numFmtId="164" formatCode="_ * #,##0.00_)\ _$_ ;_ * \(#,##0.00\)\ _$_ ;_ * &quot;-&quot;??_)\ _$_ ;_ @_ "/>
    <numFmt numFmtId="165" formatCode="mmm\ dd"/>
    <numFmt numFmtId="166" formatCode="_-* #,##0.00\ _€_-;\-* #,##0.00\ _€_-;_-* &quot;-&quot;??\ _€_-;_-@_-"/>
    <numFmt numFmtId="167" formatCode="_ * #,##0_)\ _$_ ;_ * \(#,##0\)\ _$_ ;_ * &quot;-&quot;??_)\ _$_ ;_ @_ "/>
    <numFmt numFmtId="168" formatCode="_ * #,##0_)\ &quot;$&quot;_ ;_ * \(#,##0\)\ &quot;$&quot;_ ;_ * &quot;-&quot;??_)\ &quot;$&quot;_ ;_ @_ "/>
    <numFmt numFmtId="169" formatCode="_ * #,##0_)\ _$_ ;_ * \(#,##0\)\ _$_ ;_ * &quot;-&quot;_)\ _$_ ;_ @_ "/>
  </numFmts>
  <fonts count="44" x14ac:knownFonts="1">
    <font>
      <sz val="11"/>
      <color theme="1"/>
      <name val="Calibri"/>
      <family val="2"/>
      <scheme val="minor"/>
    </font>
    <font>
      <b/>
      <sz val="12"/>
      <color theme="0"/>
      <name val="Calibri"/>
      <family val="2"/>
      <scheme val="minor"/>
    </font>
    <font>
      <sz val="11"/>
      <color theme="1"/>
      <name val="Calibri"/>
      <family val="2"/>
      <scheme val="minor"/>
    </font>
    <font>
      <b/>
      <sz val="12"/>
      <color rgb="FF000000"/>
      <name val="Times New Roman"/>
      <family val="1"/>
    </font>
    <font>
      <sz val="11"/>
      <name val="Calibri"/>
      <family val="2"/>
      <scheme val="minor"/>
    </font>
    <font>
      <b/>
      <sz val="12"/>
      <name val="Calibri"/>
      <family val="2"/>
      <scheme val="minor"/>
    </font>
    <font>
      <b/>
      <sz val="11"/>
      <color theme="0"/>
      <name val="Calibri"/>
      <family val="2"/>
      <scheme val="minor"/>
    </font>
    <font>
      <b/>
      <sz val="11"/>
      <name val="Calibri"/>
      <family val="2"/>
      <scheme val="minor"/>
    </font>
    <font>
      <sz val="10"/>
      <name val="Arial"/>
      <family val="2"/>
    </font>
    <font>
      <b/>
      <sz val="20"/>
      <color theme="0"/>
      <name val="Calibri"/>
      <family val="2"/>
      <scheme val="minor"/>
    </font>
    <font>
      <sz val="20"/>
      <name val="Arial"/>
      <family val="2"/>
    </font>
    <font>
      <b/>
      <sz val="18"/>
      <name val="Calibri"/>
      <family val="2"/>
      <scheme val="minor"/>
    </font>
    <font>
      <sz val="18"/>
      <name val="Arial"/>
      <family val="2"/>
    </font>
    <font>
      <sz val="14"/>
      <name val="Arial"/>
      <family val="2"/>
    </font>
    <font>
      <b/>
      <u/>
      <sz val="14"/>
      <name val="Arial"/>
      <family val="2"/>
    </font>
    <font>
      <b/>
      <u/>
      <sz val="14"/>
      <color theme="1"/>
      <name val="Arial"/>
      <family val="2"/>
    </font>
    <font>
      <b/>
      <sz val="14"/>
      <color theme="1"/>
      <name val="Arial"/>
      <family val="2"/>
    </font>
    <font>
      <sz val="14"/>
      <color theme="1"/>
      <name val="Arial"/>
      <family val="2"/>
    </font>
    <font>
      <b/>
      <sz val="14"/>
      <name val="Arial"/>
      <family val="2"/>
    </font>
    <font>
      <b/>
      <sz val="14"/>
      <color rgb="FF0070C0"/>
      <name val="Arial"/>
      <family val="2"/>
    </font>
    <font>
      <b/>
      <u/>
      <sz val="11"/>
      <name val="Calibri"/>
      <family val="2"/>
      <scheme val="minor"/>
    </font>
    <font>
      <u val="doubleAccounting"/>
      <sz val="11"/>
      <name val="Calibri"/>
      <family val="2"/>
      <scheme val="minor"/>
    </font>
    <font>
      <sz val="12"/>
      <color theme="1"/>
      <name val="Times New Roman"/>
      <family val="1"/>
    </font>
    <font>
      <b/>
      <sz val="28"/>
      <color theme="0"/>
      <name val="Calibri"/>
      <family val="2"/>
      <scheme val="minor"/>
    </font>
    <font>
      <i/>
      <sz val="11"/>
      <color theme="1"/>
      <name val="Calibri"/>
      <family val="2"/>
      <scheme val="minor"/>
    </font>
    <font>
      <b/>
      <sz val="11"/>
      <color theme="1"/>
      <name val="Calibri"/>
      <family val="2"/>
      <scheme val="minor"/>
    </font>
    <font>
      <b/>
      <i/>
      <sz val="11"/>
      <color theme="1"/>
      <name val="Calibri"/>
      <family val="2"/>
      <scheme val="minor"/>
    </font>
    <font>
      <sz val="12"/>
      <color rgb="FF00B0F0"/>
      <name val="Times New Roman"/>
      <family val="1"/>
    </font>
    <font>
      <b/>
      <u val="doubleAccounting"/>
      <sz val="12"/>
      <color theme="1"/>
      <name val="Times New Roman"/>
      <family val="1"/>
    </font>
    <font>
      <b/>
      <u val="doubleAccounting"/>
      <sz val="11"/>
      <color theme="1"/>
      <name val="Calibri"/>
      <family val="2"/>
      <scheme val="minor"/>
    </font>
    <font>
      <sz val="11"/>
      <name val="Calibri"/>
      <family val="2"/>
    </font>
    <font>
      <b/>
      <sz val="11"/>
      <color rgb="FFFFFFFF"/>
      <name val="Calibri"/>
      <family val="2"/>
    </font>
    <font>
      <b/>
      <sz val="11"/>
      <name val="Calibri"/>
      <family val="2"/>
    </font>
    <font>
      <b/>
      <vertAlign val="superscript"/>
      <sz val="11"/>
      <name val="Calibri"/>
      <family val="2"/>
    </font>
    <font>
      <i/>
      <sz val="10"/>
      <name val="Calibri"/>
      <family val="2"/>
      <scheme val="minor"/>
    </font>
    <font>
      <b/>
      <sz val="22"/>
      <color rgb="FFFFFFFF"/>
      <name val="Calibri (Corps)"/>
    </font>
    <font>
      <sz val="22"/>
      <color theme="1"/>
      <name val="Calibri (Corps)"/>
    </font>
    <font>
      <b/>
      <sz val="18"/>
      <color theme="0"/>
      <name val="Calibri"/>
      <family val="2"/>
      <scheme val="minor"/>
    </font>
    <font>
      <sz val="18"/>
      <color theme="0"/>
      <name val="Calibri"/>
      <family val="2"/>
      <scheme val="minor"/>
    </font>
    <font>
      <b/>
      <sz val="22"/>
      <color theme="0"/>
      <name val="Calibri"/>
      <family val="2"/>
      <scheme val="minor"/>
    </font>
    <font>
      <sz val="22"/>
      <color theme="1"/>
      <name val="Calibri"/>
      <family val="2"/>
      <scheme val="minor"/>
    </font>
    <font>
      <u val="doubleAccounting"/>
      <sz val="12"/>
      <color theme="1"/>
      <name val="Times New Roman"/>
      <family val="1"/>
    </font>
    <font>
      <sz val="20"/>
      <color theme="1"/>
      <name val="Calibri"/>
      <family val="2"/>
      <scheme val="minor"/>
    </font>
    <font>
      <b/>
      <sz val="12"/>
      <color theme="0"/>
      <name val="Times New Roman"/>
      <family val="1"/>
    </font>
  </fonts>
  <fills count="15">
    <fill>
      <patternFill patternType="none"/>
    </fill>
    <fill>
      <patternFill patternType="gray125"/>
    </fill>
    <fill>
      <patternFill patternType="solid">
        <fgColor indexed="9"/>
        <bgColor indexed="64"/>
      </patternFill>
    </fill>
    <fill>
      <patternFill patternType="solid">
        <fgColor rgb="FF00206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002060"/>
        <bgColor rgb="FF000000"/>
      </patternFill>
    </fill>
    <fill>
      <patternFill patternType="solid">
        <fgColor rgb="FFDCE6F1"/>
        <bgColor rgb="FF000000"/>
      </patternFill>
    </fill>
    <fill>
      <patternFill patternType="solid">
        <fgColor rgb="FFFFFFFF"/>
        <bgColor rgb="FF000000"/>
      </patternFill>
    </fill>
    <fill>
      <patternFill patternType="solid">
        <fgColor theme="9" tint="0.79998168889431442"/>
        <bgColor rgb="FF000000"/>
      </patternFill>
    </fill>
    <fill>
      <patternFill patternType="solid">
        <fgColor theme="4" tint="0.79998168889431442"/>
        <bgColor rgb="FF000000"/>
      </patternFill>
    </fill>
    <fill>
      <patternFill patternType="solid">
        <fgColor theme="7" tint="0.79998168889431442"/>
        <bgColor rgb="FF000000"/>
      </patternFill>
    </fill>
  </fills>
  <borders count="72">
    <border>
      <left/>
      <right/>
      <top/>
      <bottom/>
      <diagonal/>
    </border>
    <border>
      <left/>
      <right style="thin">
        <color indexed="64"/>
      </right>
      <top/>
      <bottom style="thin">
        <color indexed="64"/>
      </bottom>
      <diagonal/>
    </border>
    <border>
      <left style="thin">
        <color auto="1"/>
      </left>
      <right/>
      <top/>
      <bottom style="thin">
        <color indexed="64"/>
      </bottom>
      <diagonal/>
    </border>
    <border>
      <left/>
      <right/>
      <top/>
      <bottom style="thin">
        <color indexed="64"/>
      </bottom>
      <diagonal/>
    </border>
    <border>
      <left style="double">
        <color auto="1"/>
      </left>
      <right/>
      <top/>
      <bottom style="thin">
        <color indexed="64"/>
      </bottom>
      <diagonal/>
    </border>
    <border>
      <left/>
      <right style="thin">
        <color indexed="64"/>
      </right>
      <top style="thin">
        <color indexed="64"/>
      </top>
      <bottom style="thin">
        <color theme="0" tint="-0.249977111117893"/>
      </bottom>
      <diagonal/>
    </border>
    <border>
      <left/>
      <right/>
      <top style="thin">
        <color indexed="64"/>
      </top>
      <bottom style="thin">
        <color theme="0" tint="-0.249977111117893"/>
      </bottom>
      <diagonal/>
    </border>
    <border>
      <left style="thin">
        <color indexed="64"/>
      </left>
      <right/>
      <top style="thin">
        <color indexed="64"/>
      </top>
      <bottom style="thin">
        <color theme="0" tint="-0.249977111117893"/>
      </bottom>
      <diagonal/>
    </border>
    <border>
      <left style="double">
        <color auto="1"/>
      </left>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double">
        <color indexed="64"/>
      </left>
      <right style="double">
        <color indexed="64"/>
      </right>
      <top style="thin">
        <color theme="0" tint="-0.249977111117893"/>
      </top>
      <bottom style="thin">
        <color theme="0" tint="-0.249977111117893"/>
      </bottom>
      <diagonal/>
    </border>
    <border>
      <left style="double">
        <color auto="1"/>
      </left>
      <right/>
      <top style="thin">
        <color theme="0" tint="-0.249977111117893"/>
      </top>
      <bottom style="thin">
        <color theme="0" tint="-0.249977111117893"/>
      </bottom>
      <diagonal/>
    </border>
    <border>
      <left/>
      <right style="thin">
        <color indexed="64"/>
      </right>
      <top style="thin">
        <color indexed="64"/>
      </top>
      <bottom style="thin">
        <color theme="3" tint="0.59996337778862885"/>
      </bottom>
      <diagonal/>
    </border>
    <border>
      <left/>
      <right/>
      <top style="thin">
        <color indexed="64"/>
      </top>
      <bottom style="thin">
        <color theme="3" tint="0.59996337778862885"/>
      </bottom>
      <diagonal/>
    </border>
    <border>
      <left style="thin">
        <color indexed="64"/>
      </left>
      <right/>
      <top style="thin">
        <color indexed="64"/>
      </top>
      <bottom style="thin">
        <color theme="3" tint="0.59996337778862885"/>
      </bottom>
      <diagonal/>
    </border>
    <border>
      <left/>
      <right style="thin">
        <color indexed="64"/>
      </right>
      <top style="thin">
        <color theme="3" tint="0.59996337778862885"/>
      </top>
      <bottom style="thin">
        <color theme="3" tint="0.59996337778862885"/>
      </bottom>
      <diagonal/>
    </border>
    <border>
      <left style="thin">
        <color indexed="64"/>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style="thin">
        <color indexed="64"/>
      </left>
      <right/>
      <top/>
      <bottom style="thin">
        <color theme="0" tint="-0.249977111117893"/>
      </bottom>
      <diagonal/>
    </border>
    <border>
      <left/>
      <right/>
      <top/>
      <bottom style="thin">
        <color theme="0" tint="-0.249977111117893"/>
      </bottom>
      <diagonal/>
    </border>
    <border>
      <left/>
      <right style="thin">
        <color indexed="64"/>
      </right>
      <top/>
      <bottom style="thin">
        <color theme="0" tint="-0.249977111117893"/>
      </bottom>
      <diagonal/>
    </border>
    <border>
      <left style="thin">
        <color indexed="64"/>
      </left>
      <right/>
      <top/>
      <bottom style="thin">
        <color theme="3" tint="0.59996337778862885"/>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style="thick">
        <color auto="1"/>
      </right>
      <top/>
      <bottom/>
      <diagonal/>
    </border>
    <border>
      <left/>
      <right style="thick">
        <color auto="1"/>
      </right>
      <top/>
      <bottom style="thick">
        <color auto="1"/>
      </bottom>
      <diagonal/>
    </border>
    <border>
      <left style="thick">
        <color auto="1"/>
      </left>
      <right/>
      <top/>
      <bottom style="dotted">
        <color auto="1"/>
      </bottom>
      <diagonal/>
    </border>
    <border>
      <left style="thick">
        <color auto="1"/>
      </left>
      <right/>
      <top style="dotted">
        <color auto="1"/>
      </top>
      <bottom style="dotted">
        <color auto="1"/>
      </bottom>
      <diagonal/>
    </border>
    <border>
      <left style="thick">
        <color auto="1"/>
      </left>
      <right/>
      <top style="dotted">
        <color auto="1"/>
      </top>
      <bottom/>
      <diagonal/>
    </border>
    <border>
      <left style="thick">
        <color auto="1"/>
      </left>
      <right/>
      <top/>
      <bottom style="thick">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auto="1"/>
      </left>
      <right/>
      <top style="thin">
        <color auto="1"/>
      </top>
      <bottom style="thin">
        <color auto="1"/>
      </bottom>
      <diagonal/>
    </border>
    <border>
      <left style="hair">
        <color indexed="64"/>
      </left>
      <right style="thin">
        <color indexed="64"/>
      </right>
      <top style="thin">
        <color indexed="64"/>
      </top>
      <bottom style="thin">
        <color indexed="64"/>
      </bottom>
      <diagonal/>
    </border>
    <border>
      <left style="thin">
        <color auto="1"/>
      </left>
      <right style="thin">
        <color indexed="64"/>
      </right>
      <top style="thin">
        <color indexed="64"/>
      </top>
      <bottom style="thin">
        <color theme="0" tint="-0.249977111117893"/>
      </bottom>
      <diagonal/>
    </border>
    <border>
      <left/>
      <right style="thin">
        <color indexed="64"/>
      </right>
      <top/>
      <bottom style="thin">
        <color theme="3" tint="0.59996337778862885"/>
      </bottom>
      <diagonal/>
    </border>
    <border>
      <left/>
      <right/>
      <top/>
      <bottom style="thin">
        <color theme="3" tint="0.59996337778862885"/>
      </bottom>
      <diagonal/>
    </border>
    <border>
      <left/>
      <right style="thin">
        <color indexed="64"/>
      </right>
      <top style="thin">
        <color indexed="64"/>
      </top>
      <bottom style="thin">
        <color rgb="FFBFBFBF"/>
      </bottom>
      <diagonal/>
    </border>
    <border>
      <left style="thin">
        <color indexed="64"/>
      </left>
      <right/>
      <top style="thin">
        <color indexed="64"/>
      </top>
      <bottom style="thin">
        <color rgb="FFBFBFBF"/>
      </bottom>
      <diagonal/>
    </border>
    <border>
      <left style="thin">
        <color indexed="64"/>
      </left>
      <right style="double">
        <color auto="1"/>
      </right>
      <top style="thin">
        <color indexed="64"/>
      </top>
      <bottom style="thin">
        <color rgb="FFBFBFBF"/>
      </bottom>
      <diagonal/>
    </border>
    <border>
      <left style="double">
        <color auto="1"/>
      </left>
      <right/>
      <top style="thin">
        <color indexed="64"/>
      </top>
      <bottom style="thin">
        <color rgb="FFBFBFBF"/>
      </bottom>
      <diagonal/>
    </border>
    <border>
      <left/>
      <right style="thin">
        <color indexed="64"/>
      </right>
      <top style="thin">
        <color rgb="FFBFBFBF"/>
      </top>
      <bottom style="thin">
        <color rgb="FFBFBFBF"/>
      </bottom>
      <diagonal/>
    </border>
    <border>
      <left style="thin">
        <color indexed="64"/>
      </left>
      <right/>
      <top style="thin">
        <color rgb="FFBFBFBF"/>
      </top>
      <bottom style="thin">
        <color rgb="FFBFBFBF"/>
      </bottom>
      <diagonal/>
    </border>
    <border>
      <left style="thin">
        <color indexed="64"/>
      </left>
      <right style="double">
        <color indexed="64"/>
      </right>
      <top style="thin">
        <color rgb="FFBFBFBF"/>
      </top>
      <bottom style="thin">
        <color rgb="FFBFBFBF"/>
      </bottom>
      <diagonal/>
    </border>
    <border>
      <left style="double">
        <color indexed="64"/>
      </left>
      <right style="double">
        <color indexed="64"/>
      </right>
      <top style="thin">
        <color rgb="FFBFBFBF"/>
      </top>
      <bottom style="thin">
        <color rgb="FFBFBFBF"/>
      </bottom>
      <diagonal/>
    </border>
    <border>
      <left style="double">
        <color auto="1"/>
      </left>
      <right/>
      <top style="thin">
        <color rgb="FFBFBFBF"/>
      </top>
      <bottom style="thin">
        <color rgb="FFBFBFBF"/>
      </bottom>
      <diagonal/>
    </border>
    <border>
      <left/>
      <right/>
      <top style="thin">
        <color indexed="64"/>
      </top>
      <bottom style="double">
        <color indexed="64"/>
      </bottom>
      <diagonal/>
    </border>
    <border>
      <left/>
      <right style="thin">
        <color rgb="FF000000"/>
      </right>
      <top style="thin">
        <color rgb="FFBFBFBF"/>
      </top>
      <bottom style="thin">
        <color rgb="FFBFBFBF"/>
      </bottom>
      <diagonal/>
    </border>
    <border>
      <left/>
      <right/>
      <top style="thin">
        <color rgb="FFBFBFBF"/>
      </top>
      <bottom style="thin">
        <color rgb="FFBFBFBF"/>
      </bottom>
      <diagonal/>
    </border>
    <border>
      <left/>
      <right style="thin">
        <color indexed="64"/>
      </right>
      <top/>
      <bottom style="thin">
        <color rgb="FFBFBFBF"/>
      </bottom>
      <diagonal/>
    </border>
    <border>
      <left/>
      <right/>
      <top/>
      <bottom style="thin">
        <color rgb="FFBFBFBF"/>
      </bottom>
      <diagonal/>
    </border>
    <border>
      <left style="double">
        <color indexed="64"/>
      </left>
      <right/>
      <top/>
      <bottom style="thin">
        <color rgb="FFBFBFBF"/>
      </bottom>
      <diagonal/>
    </border>
    <border>
      <left style="thin">
        <color indexed="64"/>
      </left>
      <right/>
      <top style="thin">
        <color theme="0" tint="-0.249977111117893"/>
      </top>
      <bottom style="thin">
        <color rgb="FFBFBFBF"/>
      </bottom>
      <diagonal/>
    </border>
    <border>
      <left/>
      <right/>
      <top style="thin">
        <color theme="0" tint="-0.249977111117893"/>
      </top>
      <bottom style="thin">
        <color rgb="FFBFBFBF"/>
      </bottom>
      <diagonal/>
    </border>
    <border>
      <left/>
      <right style="thin">
        <color rgb="FF000000"/>
      </right>
      <top style="thin">
        <color theme="0" tint="-0.249977111117893"/>
      </top>
      <bottom style="thin">
        <color rgb="FFBFBFBF"/>
      </bottom>
      <diagonal/>
    </border>
    <border>
      <left style="thin">
        <color indexed="64"/>
      </left>
      <right/>
      <top style="thin">
        <color rgb="FFBFBFBF"/>
      </top>
      <bottom style="thin">
        <color theme="0" tint="-0.249977111117893"/>
      </bottom>
      <diagonal/>
    </border>
    <border>
      <left/>
      <right/>
      <top style="thin">
        <color rgb="FFBFBFBF"/>
      </top>
      <bottom style="thin">
        <color theme="0" tint="-0.249977111117893"/>
      </bottom>
      <diagonal/>
    </border>
    <border>
      <left/>
      <right style="thin">
        <color rgb="FF000000"/>
      </right>
      <top style="thin">
        <color rgb="FFBFBFBF"/>
      </top>
      <bottom style="thin">
        <color theme="0" tint="-0.249977111117893"/>
      </bottom>
      <diagonal/>
    </border>
    <border>
      <left/>
      <right style="thin">
        <color indexed="64"/>
      </right>
      <top/>
      <bottom/>
      <diagonal/>
    </border>
    <border>
      <left style="double">
        <color indexed="64"/>
      </left>
      <right/>
      <top/>
      <bottom/>
      <diagonal/>
    </border>
  </borders>
  <cellStyleXfs count="10">
    <xf numFmtId="0" fontId="0" fillId="0" borderId="0"/>
    <xf numFmtId="164" fontId="2" fillId="0" borderId="0" applyFont="0" applyFill="0" applyBorder="0" applyAlignment="0" applyProtection="0"/>
    <xf numFmtId="0" fontId="8" fillId="0" borderId="0"/>
    <xf numFmtId="164" fontId="8" fillId="0" borderId="0" applyFont="0" applyFill="0" applyBorder="0" applyAlignment="0" applyProtection="0"/>
    <xf numFmtId="0" fontId="2" fillId="0" borderId="0"/>
    <xf numFmtId="16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 fillId="0" borderId="0"/>
    <xf numFmtId="164" fontId="2" fillId="0" borderId="0" applyFont="0" applyFill="0" applyBorder="0" applyAlignment="0" applyProtection="0"/>
  </cellStyleXfs>
  <cellXfs count="398">
    <xf numFmtId="0" fontId="0" fillId="0" borderId="0" xfId="0"/>
    <xf numFmtId="0" fontId="4" fillId="2" borderId="0" xfId="0" applyFont="1" applyFill="1"/>
    <xf numFmtId="0" fontId="5" fillId="2" borderId="0" xfId="0" applyFont="1" applyFill="1"/>
    <xf numFmtId="165" fontId="4" fillId="0" borderId="0" xfId="0" applyNumberFormat="1" applyFont="1" applyAlignment="1">
      <alignment horizontal="center"/>
    </xf>
    <xf numFmtId="0" fontId="4" fillId="0" borderId="0" xfId="0" applyFont="1"/>
    <xf numFmtId="0" fontId="4" fillId="0" borderId="0" xfId="0" applyFont="1" applyAlignment="1">
      <alignment horizontal="center"/>
    </xf>
    <xf numFmtId="0" fontId="4" fillId="0" borderId="0" xfId="2" applyFont="1"/>
    <xf numFmtId="0" fontId="8" fillId="0" borderId="0" xfId="2"/>
    <xf numFmtId="0" fontId="9" fillId="0" borderId="27" xfId="2" applyFont="1" applyBorder="1" applyAlignment="1">
      <alignment horizontal="center" vertical="center" wrapText="1"/>
    </xf>
    <xf numFmtId="0" fontId="10" fillId="0" borderId="27" xfId="2" applyFont="1" applyBorder="1" applyAlignment="1">
      <alignment wrapText="1"/>
    </xf>
    <xf numFmtId="0" fontId="13" fillId="0" borderId="25" xfId="2" applyFont="1" applyBorder="1"/>
    <xf numFmtId="0" fontId="13" fillId="0" borderId="26" xfId="2" applyFont="1" applyBorder="1"/>
    <xf numFmtId="0" fontId="14" fillId="0" borderId="30" xfId="2" applyFont="1" applyBorder="1"/>
    <xf numFmtId="0" fontId="13" fillId="0" borderId="31" xfId="2" applyFont="1" applyBorder="1" applyAlignment="1">
      <alignment horizontal="center"/>
    </xf>
    <xf numFmtId="0" fontId="13" fillId="0" borderId="30" xfId="2" applyFont="1" applyBorder="1"/>
    <xf numFmtId="0" fontId="13" fillId="0" borderId="31" xfId="2" applyFont="1" applyBorder="1"/>
    <xf numFmtId="0" fontId="15" fillId="0" borderId="30" xfId="2" applyFont="1" applyBorder="1"/>
    <xf numFmtId="0" fontId="13" fillId="0" borderId="32" xfId="2" applyFont="1" applyBorder="1" applyAlignment="1">
      <alignment horizontal="center"/>
    </xf>
    <xf numFmtId="0" fontId="16" fillId="0" borderId="30" xfId="2" applyFont="1" applyBorder="1"/>
    <xf numFmtId="0" fontId="17" fillId="5" borderId="30" xfId="2" applyFont="1" applyFill="1" applyBorder="1"/>
    <xf numFmtId="0" fontId="13" fillId="5" borderId="31" xfId="2" applyFont="1" applyFill="1" applyBorder="1" applyAlignment="1">
      <alignment horizontal="center"/>
    </xf>
    <xf numFmtId="0" fontId="17" fillId="0" borderId="30" xfId="2" applyFont="1" applyBorder="1"/>
    <xf numFmtId="0" fontId="13" fillId="0" borderId="32" xfId="2" applyFont="1" applyBorder="1"/>
    <xf numFmtId="0" fontId="13" fillId="0" borderId="26" xfId="2" applyFont="1" applyBorder="1" applyAlignment="1">
      <alignment horizontal="center"/>
    </xf>
    <xf numFmtId="0" fontId="14" fillId="0" borderId="33" xfId="2" applyFont="1" applyBorder="1"/>
    <xf numFmtId="0" fontId="13" fillId="0" borderId="33" xfId="2" applyFont="1" applyBorder="1"/>
    <xf numFmtId="0" fontId="13" fillId="0" borderId="34" xfId="2" applyFont="1" applyBorder="1"/>
    <xf numFmtId="0" fontId="13" fillId="0" borderId="35" xfId="2" applyFont="1" applyBorder="1"/>
    <xf numFmtId="0" fontId="15" fillId="6" borderId="34" xfId="2" applyFont="1" applyFill="1" applyBorder="1"/>
    <xf numFmtId="0" fontId="17" fillId="6" borderId="34" xfId="2" applyFont="1" applyFill="1" applyBorder="1"/>
    <xf numFmtId="0" fontId="14" fillId="0" borderId="34" xfId="2" applyFont="1" applyBorder="1"/>
    <xf numFmtId="0" fontId="18" fillId="0" borderId="34" xfId="2" applyFont="1" applyBorder="1"/>
    <xf numFmtId="0" fontId="17" fillId="0" borderId="34" xfId="2" applyFont="1" applyBorder="1" applyProtection="1">
      <protection locked="0"/>
    </xf>
    <xf numFmtId="0" fontId="17" fillId="0" borderId="34" xfId="2" applyFont="1" applyBorder="1"/>
    <xf numFmtId="0" fontId="17" fillId="0" borderId="35" xfId="2" applyFont="1" applyBorder="1"/>
    <xf numFmtId="0" fontId="13" fillId="6" borderId="34" xfId="2" applyFont="1" applyFill="1" applyBorder="1"/>
    <xf numFmtId="0" fontId="19" fillId="0" borderId="34" xfId="2" applyFont="1" applyBorder="1"/>
    <xf numFmtId="0" fontId="19" fillId="0" borderId="34" xfId="2" applyFont="1" applyBorder="1" applyProtection="1">
      <protection locked="0"/>
    </xf>
    <xf numFmtId="0" fontId="19" fillId="0" borderId="35" xfId="2" applyFont="1" applyBorder="1" applyProtection="1">
      <protection locked="0"/>
    </xf>
    <xf numFmtId="0" fontId="18" fillId="0" borderId="30" xfId="2" applyFont="1" applyBorder="1"/>
    <xf numFmtId="0" fontId="13" fillId="0" borderId="36" xfId="2" applyFont="1" applyBorder="1"/>
    <xf numFmtId="164" fontId="21" fillId="0" borderId="0" xfId="1" applyFont="1" applyFill="1" applyBorder="1"/>
    <xf numFmtId="0" fontId="3" fillId="0" borderId="0" xfId="4" applyFont="1" applyAlignment="1">
      <alignment horizontal="center" vertical="center"/>
    </xf>
    <xf numFmtId="0" fontId="22" fillId="0" borderId="0" xfId="4" applyFont="1"/>
    <xf numFmtId="0" fontId="5" fillId="0" borderId="0" xfId="2" applyFont="1" applyAlignment="1">
      <alignment horizontal="center" vertical="center"/>
    </xf>
    <xf numFmtId="0" fontId="1" fillId="0" borderId="0" xfId="2" applyFont="1" applyAlignment="1">
      <alignment horizontal="center" vertical="center"/>
    </xf>
    <xf numFmtId="0" fontId="7" fillId="0" borderId="0" xfId="2" applyFont="1" applyAlignment="1">
      <alignment horizontal="left" vertical="center"/>
    </xf>
    <xf numFmtId="0" fontId="2" fillId="0" borderId="0" xfId="4" applyAlignment="1">
      <alignment horizontal="center"/>
    </xf>
    <xf numFmtId="0" fontId="2" fillId="0" borderId="0" xfId="4"/>
    <xf numFmtId="0" fontId="27" fillId="0" borderId="0" xfId="4" applyFont="1"/>
    <xf numFmtId="0" fontId="22" fillId="0" borderId="0" xfId="4" applyFont="1" applyAlignment="1">
      <alignment horizontal="center"/>
    </xf>
    <xf numFmtId="164" fontId="2" fillId="7" borderId="10" xfId="5" applyFont="1" applyFill="1" applyBorder="1"/>
    <xf numFmtId="0" fontId="24" fillId="7" borderId="10" xfId="4" applyFont="1" applyFill="1" applyBorder="1" applyAlignment="1">
      <alignment horizontal="center"/>
    </xf>
    <xf numFmtId="164" fontId="2" fillId="7" borderId="10" xfId="4" applyNumberFormat="1" applyFill="1" applyBorder="1"/>
    <xf numFmtId="164" fontId="24" fillId="7" borderId="10" xfId="4" applyNumberFormat="1" applyFont="1" applyFill="1" applyBorder="1" applyAlignment="1">
      <alignment horizontal="center"/>
    </xf>
    <xf numFmtId="164" fontId="25" fillId="7" borderId="10" xfId="5" applyFont="1" applyFill="1" applyBorder="1"/>
    <xf numFmtId="0" fontId="26" fillId="7" borderId="10" xfId="4" applyFont="1" applyFill="1" applyBorder="1" applyAlignment="1">
      <alignment horizontal="center"/>
    </xf>
    <xf numFmtId="164" fontId="25" fillId="7" borderId="10" xfId="4" applyNumberFormat="1" applyFont="1" applyFill="1" applyBorder="1"/>
    <xf numFmtId="164" fontId="26" fillId="7" borderId="10" xfId="4" applyNumberFormat="1" applyFont="1" applyFill="1" applyBorder="1" applyAlignment="1">
      <alignment horizontal="center"/>
    </xf>
    <xf numFmtId="44" fontId="28" fillId="0" borderId="0" xfId="4" applyNumberFormat="1" applyFont="1"/>
    <xf numFmtId="164" fontId="29" fillId="0" borderId="0" xfId="0" applyNumberFormat="1" applyFont="1"/>
    <xf numFmtId="0" fontId="25" fillId="0" borderId="0" xfId="0" applyFont="1"/>
    <xf numFmtId="0" fontId="7" fillId="8" borderId="42" xfId="2" applyFont="1" applyFill="1" applyBorder="1" applyAlignment="1">
      <alignment horizontal="center" vertical="center"/>
    </xf>
    <xf numFmtId="0" fontId="7" fillId="8" borderId="41" xfId="2" applyFont="1" applyFill="1" applyBorder="1" applyAlignment="1">
      <alignment horizontal="center" vertical="center"/>
    </xf>
    <xf numFmtId="44" fontId="2" fillId="8" borderId="20" xfId="5" applyNumberFormat="1" applyFont="1" applyFill="1" applyBorder="1"/>
    <xf numFmtId="44" fontId="2" fillId="8" borderId="46" xfId="5" applyNumberFormat="1" applyFont="1" applyFill="1" applyBorder="1"/>
    <xf numFmtId="164" fontId="2" fillId="8" borderId="10" xfId="5" applyFont="1" applyFill="1" applyBorder="1"/>
    <xf numFmtId="164" fontId="2" fillId="8" borderId="20" xfId="5" applyFont="1" applyFill="1" applyBorder="1"/>
    <xf numFmtId="164" fontId="25" fillId="8" borderId="10" xfId="5" applyFont="1" applyFill="1" applyBorder="1"/>
    <xf numFmtId="164" fontId="25" fillId="8" borderId="20" xfId="5" applyFont="1" applyFill="1" applyBorder="1"/>
    <xf numFmtId="44" fontId="25" fillId="8" borderId="37" xfId="5" applyNumberFormat="1" applyFont="1" applyFill="1" applyBorder="1"/>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wrapText="1"/>
    </xf>
    <xf numFmtId="0" fontId="7" fillId="8" borderId="4" xfId="0" applyFont="1" applyFill="1" applyBorder="1" applyAlignment="1">
      <alignment horizontal="center" vertical="center"/>
    </xf>
    <xf numFmtId="0" fontId="20" fillId="8" borderId="5" xfId="0" applyFont="1" applyFill="1" applyBorder="1" applyAlignment="1">
      <alignment horizontal="center"/>
    </xf>
    <xf numFmtId="0" fontId="4" fillId="8" borderId="6" xfId="0" applyFont="1" applyFill="1" applyBorder="1"/>
    <xf numFmtId="0" fontId="4" fillId="8" borderId="7" xfId="0" applyFont="1" applyFill="1" applyBorder="1" applyAlignment="1">
      <alignment horizontal="center"/>
    </xf>
    <xf numFmtId="164" fontId="4" fillId="8" borderId="8" xfId="1" applyFont="1" applyFill="1" applyBorder="1"/>
    <xf numFmtId="49" fontId="4" fillId="8" borderId="9" xfId="0" applyNumberFormat="1" applyFont="1" applyFill="1" applyBorder="1" applyAlignment="1">
      <alignment horizontal="center"/>
    </xf>
    <xf numFmtId="0" fontId="4" fillId="8" borderId="10" xfId="0" applyFont="1" applyFill="1" applyBorder="1"/>
    <xf numFmtId="0" fontId="4" fillId="8" borderId="11" xfId="0" applyFont="1" applyFill="1" applyBorder="1"/>
    <xf numFmtId="0" fontId="4" fillId="8" borderId="9" xfId="0" applyFont="1" applyFill="1" applyBorder="1"/>
    <xf numFmtId="0" fontId="4" fillId="8" borderId="10" xfId="0" applyFont="1" applyFill="1" applyBorder="1" applyAlignment="1">
      <alignment horizontal="center"/>
    </xf>
    <xf numFmtId="164" fontId="4" fillId="8" borderId="12" xfId="1" applyFont="1" applyFill="1" applyBorder="1"/>
    <xf numFmtId="164" fontId="4" fillId="8" borderId="13" xfId="1" applyFont="1" applyFill="1" applyBorder="1"/>
    <xf numFmtId="165" fontId="4" fillId="8" borderId="9" xfId="0" applyNumberFormat="1" applyFont="1" applyFill="1" applyBorder="1" applyAlignment="1">
      <alignment horizontal="center"/>
    </xf>
    <xf numFmtId="0" fontId="7" fillId="7" borderId="2" xfId="2" applyFont="1" applyFill="1" applyBorder="1" applyAlignment="1">
      <alignment horizontal="center" vertical="center" wrapText="1"/>
    </xf>
    <xf numFmtId="0" fontId="7" fillId="7" borderId="42" xfId="2" applyFont="1" applyFill="1" applyBorder="1" applyAlignment="1">
      <alignment horizontal="center" vertical="center"/>
    </xf>
    <xf numFmtId="0" fontId="7" fillId="7" borderId="41" xfId="2" applyFont="1" applyFill="1" applyBorder="1" applyAlignment="1">
      <alignment horizontal="center" vertical="center"/>
    </xf>
    <xf numFmtId="44" fontId="2" fillId="7" borderId="20" xfId="5" applyNumberFormat="1" applyFont="1" applyFill="1" applyBorder="1"/>
    <xf numFmtId="164" fontId="2" fillId="7" borderId="20" xfId="5" applyFont="1" applyFill="1" applyBorder="1"/>
    <xf numFmtId="44" fontId="25" fillId="7" borderId="37" xfId="5" applyNumberFormat="1" applyFont="1" applyFill="1" applyBorder="1"/>
    <xf numFmtId="0" fontId="30" fillId="10" borderId="3" xfId="0" applyFont="1" applyFill="1" applyBorder="1"/>
    <xf numFmtId="0" fontId="32" fillId="10" borderId="3" xfId="0" applyFont="1" applyFill="1" applyBorder="1" applyAlignment="1">
      <alignment horizontal="right"/>
    </xf>
    <xf numFmtId="0" fontId="30" fillId="11" borderId="0" xfId="0" applyFont="1" applyFill="1"/>
    <xf numFmtId="49" fontId="30" fillId="12" borderId="53" xfId="0" applyNumberFormat="1" applyFont="1" applyFill="1" applyBorder="1" applyAlignment="1">
      <alignment horizontal="center"/>
    </xf>
    <xf numFmtId="0" fontId="30" fillId="12" borderId="55" xfId="0" applyFont="1" applyFill="1" applyBorder="1" applyAlignment="1">
      <alignment horizontal="center"/>
    </xf>
    <xf numFmtId="164" fontId="30" fillId="12" borderId="57" xfId="1" applyFont="1" applyFill="1" applyBorder="1"/>
    <xf numFmtId="164" fontId="30" fillId="12" borderId="57" xfId="1" applyFont="1" applyFill="1" applyBorder="1" applyAlignment="1">
      <alignment horizontal="center"/>
    </xf>
    <xf numFmtId="0" fontId="30" fillId="13" borderId="3" xfId="0" applyFont="1" applyFill="1" applyBorder="1"/>
    <xf numFmtId="0" fontId="32" fillId="13" borderId="3" xfId="0" applyFont="1" applyFill="1" applyBorder="1" applyAlignment="1">
      <alignment horizontal="center"/>
    </xf>
    <xf numFmtId="0" fontId="32" fillId="13" borderId="3" xfId="0" applyFont="1" applyFill="1" applyBorder="1" applyAlignment="1">
      <alignment horizontal="right"/>
    </xf>
    <xf numFmtId="44" fontId="0" fillId="0" borderId="0" xfId="0" applyNumberFormat="1"/>
    <xf numFmtId="0" fontId="32" fillId="13" borderId="2" xfId="0" applyFont="1" applyFill="1" applyBorder="1" applyAlignment="1">
      <alignment horizontal="center"/>
    </xf>
    <xf numFmtId="0" fontId="32" fillId="13" borderId="4" xfId="0" applyFont="1" applyFill="1" applyBorder="1" applyAlignment="1">
      <alignment horizontal="center" vertical="center"/>
    </xf>
    <xf numFmtId="0" fontId="32" fillId="13" borderId="49" xfId="0" applyFont="1" applyFill="1" applyBorder="1" applyAlignment="1">
      <alignment horizontal="center"/>
    </xf>
    <xf numFmtId="0" fontId="30" fillId="13" borderId="51" xfId="0" applyFont="1" applyFill="1" applyBorder="1"/>
    <xf numFmtId="164" fontId="30" fillId="13" borderId="52" xfId="1" applyFont="1" applyFill="1" applyBorder="1"/>
    <xf numFmtId="49" fontId="30" fillId="13" borderId="53" xfId="0" applyNumberFormat="1" applyFont="1" applyFill="1" applyBorder="1" applyAlignment="1">
      <alignment horizontal="center"/>
    </xf>
    <xf numFmtId="0" fontId="30" fillId="13" borderId="55" xfId="0" applyFont="1" applyFill="1" applyBorder="1" applyAlignment="1">
      <alignment horizontal="center"/>
    </xf>
    <xf numFmtId="164" fontId="30" fillId="13" borderId="56" xfId="1" applyFont="1" applyFill="1" applyBorder="1"/>
    <xf numFmtId="164" fontId="30" fillId="13" borderId="57" xfId="1" applyFont="1" applyFill="1" applyBorder="1"/>
    <xf numFmtId="164" fontId="30" fillId="13" borderId="57" xfId="1" applyFont="1" applyFill="1" applyBorder="1" applyAlignment="1">
      <alignment horizontal="center"/>
    </xf>
    <xf numFmtId="0" fontId="7" fillId="4" borderId="1" xfId="2" applyFont="1" applyFill="1" applyBorder="1" applyAlignment="1">
      <alignment horizontal="center" vertical="center"/>
    </xf>
    <xf numFmtId="0" fontId="7" fillId="4" borderId="41" xfId="2" applyFont="1" applyFill="1" applyBorder="1" applyAlignment="1">
      <alignment horizontal="center" vertical="center"/>
    </xf>
    <xf numFmtId="0" fontId="7" fillId="4" borderId="42" xfId="2" applyFont="1" applyFill="1" applyBorder="1" applyAlignment="1">
      <alignment horizontal="center" vertical="center"/>
    </xf>
    <xf numFmtId="0" fontId="2" fillId="4" borderId="22" xfId="4" applyFill="1" applyBorder="1" applyAlignment="1">
      <alignment horizontal="center"/>
    </xf>
    <xf numFmtId="11" fontId="2" fillId="4" borderId="21" xfId="4" applyNumberFormat="1" applyFill="1" applyBorder="1"/>
    <xf numFmtId="44" fontId="2" fillId="4" borderId="20" xfId="5" applyNumberFormat="1" applyFont="1" applyFill="1" applyBorder="1"/>
    <xf numFmtId="44" fontId="2" fillId="4" borderId="20" xfId="4" applyNumberFormat="1" applyFill="1" applyBorder="1"/>
    <xf numFmtId="0" fontId="2" fillId="4" borderId="9" xfId="4" applyFill="1" applyBorder="1" applyAlignment="1">
      <alignment horizontal="center"/>
    </xf>
    <xf numFmtId="11" fontId="2" fillId="4" borderId="11" xfId="4" applyNumberFormat="1" applyFill="1" applyBorder="1"/>
    <xf numFmtId="164" fontId="2" fillId="4" borderId="10" xfId="5" applyFont="1" applyFill="1" applyBorder="1"/>
    <xf numFmtId="164" fontId="2" fillId="4" borderId="20" xfId="5" applyFont="1" applyFill="1" applyBorder="1"/>
    <xf numFmtId="0" fontId="25" fillId="4" borderId="9" xfId="4" applyFont="1" applyFill="1" applyBorder="1" applyAlignment="1">
      <alignment horizontal="center"/>
    </xf>
    <xf numFmtId="11" fontId="25" fillId="4" borderId="11" xfId="4" applyNumberFormat="1" applyFont="1" applyFill="1" applyBorder="1"/>
    <xf numFmtId="164" fontId="25" fillId="4" borderId="10" xfId="5" applyFont="1" applyFill="1" applyBorder="1"/>
    <xf numFmtId="44" fontId="25" fillId="4" borderId="37" xfId="5" applyNumberFormat="1" applyFont="1" applyFill="1" applyBorder="1"/>
    <xf numFmtId="0" fontId="7" fillId="4" borderId="2" xfId="2" applyFont="1" applyFill="1" applyBorder="1" applyAlignment="1">
      <alignment horizontal="center" vertical="center" wrapText="1"/>
    </xf>
    <xf numFmtId="0" fontId="4" fillId="4" borderId="14" xfId="2" applyFont="1" applyFill="1" applyBorder="1" applyAlignment="1">
      <alignment horizontal="center"/>
    </xf>
    <xf numFmtId="44" fontId="4" fillId="4" borderId="18" xfId="2" applyNumberFormat="1" applyFont="1" applyFill="1" applyBorder="1" applyAlignment="1">
      <alignment horizontal="center"/>
    </xf>
    <xf numFmtId="0" fontId="4" fillId="4" borderId="47" xfId="2" applyFont="1" applyFill="1" applyBorder="1" applyAlignment="1">
      <alignment horizontal="center"/>
    </xf>
    <xf numFmtId="0" fontId="4" fillId="4" borderId="23" xfId="2" applyFont="1" applyFill="1" applyBorder="1"/>
    <xf numFmtId="0" fontId="4" fillId="4" borderId="48" xfId="2" applyFont="1" applyFill="1" applyBorder="1"/>
    <xf numFmtId="0" fontId="4" fillId="4" borderId="47" xfId="2" applyFont="1" applyFill="1" applyBorder="1"/>
    <xf numFmtId="44" fontId="4" fillId="4" borderId="23" xfId="2" applyNumberFormat="1" applyFont="1" applyFill="1" applyBorder="1" applyAlignment="1">
      <alignment horizontal="center"/>
    </xf>
    <xf numFmtId="0" fontId="4" fillId="4" borderId="17" xfId="2" applyFont="1" applyFill="1" applyBorder="1" applyAlignment="1">
      <alignment horizontal="center"/>
    </xf>
    <xf numFmtId="0" fontId="4" fillId="4" borderId="18" xfId="2" applyFont="1" applyFill="1" applyBorder="1"/>
    <xf numFmtId="0" fontId="4" fillId="4" borderId="19" xfId="2" applyFont="1" applyFill="1" applyBorder="1"/>
    <xf numFmtId="0" fontId="4" fillId="4" borderId="17" xfId="2" applyFont="1" applyFill="1" applyBorder="1"/>
    <xf numFmtId="164" fontId="4" fillId="4" borderId="18" xfId="2" applyNumberFormat="1" applyFont="1" applyFill="1" applyBorder="1" applyAlignment="1">
      <alignment horizontal="center"/>
    </xf>
    <xf numFmtId="0" fontId="4" fillId="4" borderId="19" xfId="2" applyFont="1" applyFill="1" applyBorder="1" applyAlignment="1">
      <alignment horizontal="center"/>
    </xf>
    <xf numFmtId="166" fontId="4" fillId="4" borderId="18" xfId="2" applyNumberFormat="1" applyFont="1" applyFill="1" applyBorder="1" applyAlignment="1">
      <alignment horizontal="center"/>
    </xf>
    <xf numFmtId="164" fontId="4" fillId="4" borderId="24" xfId="2" applyNumberFormat="1" applyFont="1" applyFill="1" applyBorder="1" applyAlignment="1">
      <alignment horizontal="center"/>
    </xf>
    <xf numFmtId="166" fontId="4" fillId="4" borderId="24" xfId="2" applyNumberFormat="1" applyFont="1" applyFill="1" applyBorder="1" applyAlignment="1">
      <alignment horizontal="center"/>
    </xf>
    <xf numFmtId="49" fontId="4" fillId="4" borderId="17" xfId="2" applyNumberFormat="1" applyFont="1" applyFill="1" applyBorder="1" applyAlignment="1">
      <alignment horizontal="center"/>
    </xf>
    <xf numFmtId="44" fontId="4" fillId="4" borderId="37" xfId="2" applyNumberFormat="1" applyFont="1" applyFill="1" applyBorder="1" applyAlignment="1">
      <alignment horizontal="center"/>
    </xf>
    <xf numFmtId="44" fontId="4" fillId="4" borderId="38" xfId="2" applyNumberFormat="1" applyFont="1" applyFill="1" applyBorder="1" applyAlignment="1">
      <alignment horizontal="center"/>
    </xf>
    <xf numFmtId="49" fontId="30" fillId="14" borderId="53" xfId="0" applyNumberFormat="1" applyFont="1" applyFill="1" applyBorder="1" applyAlignment="1">
      <alignment horizontal="center"/>
    </xf>
    <xf numFmtId="0" fontId="30" fillId="14" borderId="55" xfId="0" applyFont="1" applyFill="1" applyBorder="1" applyAlignment="1">
      <alignment horizontal="center"/>
    </xf>
    <xf numFmtId="164" fontId="30" fillId="14" borderId="57" xfId="1" applyFont="1" applyFill="1" applyBorder="1"/>
    <xf numFmtId="164" fontId="30" fillId="14" borderId="57" xfId="1" applyFont="1" applyFill="1" applyBorder="1" applyAlignment="1">
      <alignment horizontal="center"/>
    </xf>
    <xf numFmtId="164" fontId="30" fillId="14" borderId="56" xfId="1" applyFont="1" applyFill="1" applyBorder="1"/>
    <xf numFmtId="0" fontId="30" fillId="14" borderId="54" xfId="0" applyFont="1" applyFill="1" applyBorder="1" applyAlignment="1">
      <alignment horizontal="center"/>
    </xf>
    <xf numFmtId="0" fontId="7" fillId="7" borderId="1" xfId="0" applyFont="1" applyFill="1" applyBorder="1" applyAlignment="1">
      <alignment horizontal="center" vertical="center"/>
    </xf>
    <xf numFmtId="0" fontId="7" fillId="7" borderId="2" xfId="0" applyFont="1" applyFill="1" applyBorder="1" applyAlignment="1">
      <alignment horizontal="center" vertical="center" wrapText="1"/>
    </xf>
    <xf numFmtId="0" fontId="7" fillId="7" borderId="4" xfId="0" applyFont="1" applyFill="1" applyBorder="1" applyAlignment="1">
      <alignment horizontal="center" vertical="center"/>
    </xf>
    <xf numFmtId="0" fontId="20" fillId="7" borderId="5" xfId="0" applyFont="1" applyFill="1" applyBorder="1" applyAlignment="1">
      <alignment horizontal="center"/>
    </xf>
    <xf numFmtId="0" fontId="4" fillId="7" borderId="6" xfId="0" applyFont="1" applyFill="1" applyBorder="1"/>
    <xf numFmtId="0" fontId="4" fillId="7" borderId="7" xfId="0" applyFont="1" applyFill="1" applyBorder="1" applyAlignment="1">
      <alignment horizontal="center"/>
    </xf>
    <xf numFmtId="164" fontId="4" fillId="7" borderId="8" xfId="1" applyFont="1" applyFill="1" applyBorder="1"/>
    <xf numFmtId="49" fontId="4" fillId="7" borderId="9" xfId="0" applyNumberFormat="1" applyFont="1" applyFill="1" applyBorder="1" applyAlignment="1">
      <alignment horizontal="center"/>
    </xf>
    <xf numFmtId="0" fontId="4" fillId="7" borderId="10" xfId="0" applyFont="1" applyFill="1" applyBorder="1"/>
    <xf numFmtId="0" fontId="4" fillId="7" borderId="11" xfId="0" applyFont="1" applyFill="1" applyBorder="1"/>
    <xf numFmtId="0" fontId="4" fillId="7" borderId="9" xfId="0" applyFont="1" applyFill="1" applyBorder="1"/>
    <xf numFmtId="0" fontId="4" fillId="7" borderId="10" xfId="0" applyFont="1" applyFill="1" applyBorder="1" applyAlignment="1">
      <alignment horizontal="center"/>
    </xf>
    <xf numFmtId="164" fontId="4" fillId="7" borderId="12" xfId="1" applyFont="1" applyFill="1" applyBorder="1"/>
    <xf numFmtId="164" fontId="4" fillId="7" borderId="13" xfId="1" applyFont="1" applyFill="1" applyBorder="1"/>
    <xf numFmtId="165" fontId="4" fillId="7" borderId="9" xfId="0" applyNumberFormat="1" applyFont="1" applyFill="1" applyBorder="1" applyAlignment="1">
      <alignment horizontal="center"/>
    </xf>
    <xf numFmtId="0" fontId="7" fillId="7" borderId="1" xfId="2" applyFont="1" applyFill="1" applyBorder="1" applyAlignment="1">
      <alignment horizontal="center" vertical="center"/>
    </xf>
    <xf numFmtId="0" fontId="4" fillId="7" borderId="14" xfId="2" applyFont="1" applyFill="1" applyBorder="1" applyAlignment="1">
      <alignment horizontal="center"/>
    </xf>
    <xf numFmtId="44" fontId="4" fillId="7" borderId="18" xfId="2" applyNumberFormat="1" applyFont="1" applyFill="1" applyBorder="1" applyAlignment="1">
      <alignment horizontal="center"/>
    </xf>
    <xf numFmtId="0" fontId="4" fillId="7" borderId="47" xfId="2" applyFont="1" applyFill="1" applyBorder="1" applyAlignment="1">
      <alignment horizontal="center"/>
    </xf>
    <xf numFmtId="0" fontId="4" fillId="7" borderId="23" xfId="2" applyFont="1" applyFill="1" applyBorder="1"/>
    <xf numFmtId="0" fontId="4" fillId="7" borderId="48" xfId="2" applyFont="1" applyFill="1" applyBorder="1"/>
    <xf numFmtId="0" fontId="4" fillId="7" borderId="47" xfId="2" applyFont="1" applyFill="1" applyBorder="1"/>
    <xf numFmtId="44" fontId="4" fillId="7" borderId="23" xfId="2" applyNumberFormat="1" applyFont="1" applyFill="1" applyBorder="1" applyAlignment="1">
      <alignment horizontal="center"/>
    </xf>
    <xf numFmtId="0" fontId="4" fillId="7" borderId="17" xfId="2" applyFont="1" applyFill="1" applyBorder="1" applyAlignment="1">
      <alignment horizontal="center"/>
    </xf>
    <xf numFmtId="0" fontId="4" fillId="7" borderId="18" xfId="2" applyFont="1" applyFill="1" applyBorder="1"/>
    <xf numFmtId="0" fontId="4" fillId="7" borderId="19" xfId="2" applyFont="1" applyFill="1" applyBorder="1"/>
    <xf numFmtId="0" fontId="4" fillId="7" borderId="17" xfId="2" applyFont="1" applyFill="1" applyBorder="1"/>
    <xf numFmtId="164" fontId="4" fillId="7" borderId="18" xfId="2" applyNumberFormat="1" applyFont="1" applyFill="1" applyBorder="1" applyAlignment="1">
      <alignment horizontal="center"/>
    </xf>
    <xf numFmtId="0" fontId="4" fillId="7" borderId="19" xfId="2" applyFont="1" applyFill="1" applyBorder="1" applyAlignment="1">
      <alignment horizontal="center"/>
    </xf>
    <xf numFmtId="166" fontId="4" fillId="7" borderId="18" xfId="2" applyNumberFormat="1" applyFont="1" applyFill="1" applyBorder="1" applyAlignment="1">
      <alignment horizontal="center"/>
    </xf>
    <xf numFmtId="164" fontId="4" fillId="7" borderId="24" xfId="2" applyNumberFormat="1" applyFont="1" applyFill="1" applyBorder="1" applyAlignment="1">
      <alignment horizontal="center"/>
    </xf>
    <xf numFmtId="166" fontId="4" fillId="7" borderId="24" xfId="2" applyNumberFormat="1" applyFont="1" applyFill="1" applyBorder="1" applyAlignment="1">
      <alignment horizontal="center"/>
    </xf>
    <xf numFmtId="49" fontId="4" fillId="7" borderId="17" xfId="2" applyNumberFormat="1" applyFont="1" applyFill="1" applyBorder="1" applyAlignment="1">
      <alignment horizontal="center"/>
    </xf>
    <xf numFmtId="44" fontId="4" fillId="7" borderId="37" xfId="2" applyNumberFormat="1" applyFont="1" applyFill="1" applyBorder="1" applyAlignment="1">
      <alignment horizontal="center"/>
    </xf>
    <xf numFmtId="44" fontId="4" fillId="7" borderId="38" xfId="2" applyNumberFormat="1" applyFont="1" applyFill="1" applyBorder="1" applyAlignment="1">
      <alignment horizontal="center"/>
    </xf>
    <xf numFmtId="0" fontId="7" fillId="7" borderId="6" xfId="0" applyFont="1" applyFill="1" applyBorder="1"/>
    <xf numFmtId="0" fontId="24" fillId="7" borderId="20" xfId="4" applyFont="1" applyFill="1" applyBorder="1" applyAlignment="1">
      <alignment horizontal="center"/>
    </xf>
    <xf numFmtId="44" fontId="2" fillId="7" borderId="20" xfId="4" applyNumberFormat="1" applyFill="1" applyBorder="1"/>
    <xf numFmtId="164" fontId="2" fillId="7" borderId="20" xfId="4" applyNumberFormat="1" applyFill="1" applyBorder="1"/>
    <xf numFmtId="0" fontId="24" fillId="7" borderId="24" xfId="4" applyFont="1" applyFill="1" applyBorder="1" applyAlignment="1">
      <alignment horizontal="center"/>
    </xf>
    <xf numFmtId="167" fontId="30" fillId="14" borderId="0" xfId="1" applyNumberFormat="1" applyFont="1" applyFill="1" applyBorder="1"/>
    <xf numFmtId="168" fontId="30" fillId="14" borderId="0" xfId="6" applyNumberFormat="1" applyFont="1" applyFill="1" applyBorder="1"/>
    <xf numFmtId="168" fontId="30" fillId="14" borderId="0" xfId="7" applyNumberFormat="1" applyFont="1" applyFill="1" applyBorder="1"/>
    <xf numFmtId="167" fontId="30" fillId="14" borderId="0" xfId="7" applyNumberFormat="1" applyFont="1" applyFill="1" applyBorder="1"/>
    <xf numFmtId="167" fontId="30" fillId="14" borderId="3" xfId="7" applyNumberFormat="1" applyFont="1" applyFill="1" applyBorder="1"/>
    <xf numFmtId="0" fontId="30" fillId="14" borderId="0" xfId="2" applyFont="1" applyFill="1"/>
    <xf numFmtId="168" fontId="30" fillId="14" borderId="58" xfId="7" applyNumberFormat="1" applyFont="1" applyFill="1" applyBorder="1"/>
    <xf numFmtId="167" fontId="4" fillId="7" borderId="0" xfId="3" applyNumberFormat="1" applyFont="1" applyFill="1" applyBorder="1"/>
    <xf numFmtId="168" fontId="4" fillId="7" borderId="0" xfId="7" applyNumberFormat="1" applyFont="1" applyFill="1" applyBorder="1"/>
    <xf numFmtId="167" fontId="4" fillId="7" borderId="3" xfId="7" applyNumberFormat="1" applyFont="1" applyFill="1" applyBorder="1"/>
    <xf numFmtId="168" fontId="4" fillId="7" borderId="58" xfId="7" applyNumberFormat="1" applyFont="1" applyFill="1" applyBorder="1"/>
    <xf numFmtId="0" fontId="7" fillId="0" borderId="0" xfId="8" applyFont="1" applyAlignment="1">
      <alignment vertical="center" wrapText="1"/>
    </xf>
    <xf numFmtId="167" fontId="4" fillId="0" borderId="0" xfId="7" applyNumberFormat="1" applyFont="1" applyFill="1" applyBorder="1"/>
    <xf numFmtId="168" fontId="4" fillId="0" borderId="0" xfId="7" applyNumberFormat="1" applyFont="1" applyFill="1" applyBorder="1"/>
    <xf numFmtId="167" fontId="7" fillId="0" borderId="0" xfId="9" applyNumberFormat="1" applyFont="1" applyFill="1" applyBorder="1" applyAlignment="1">
      <alignment horizontal="left" vertical="center" wrapText="1"/>
    </xf>
    <xf numFmtId="0" fontId="7" fillId="7" borderId="0" xfId="8" applyFont="1" applyFill="1" applyAlignment="1">
      <alignment horizontal="center" vertical="center" wrapText="1"/>
    </xf>
    <xf numFmtId="0" fontId="7" fillId="7" borderId="0" xfId="8" applyFont="1" applyFill="1" applyAlignment="1">
      <alignment horizontal="left" vertical="center"/>
    </xf>
    <xf numFmtId="167" fontId="4" fillId="7" borderId="0" xfId="7" applyNumberFormat="1" applyFont="1" applyFill="1" applyBorder="1"/>
    <xf numFmtId="0" fontId="4" fillId="7" borderId="0" xfId="8" applyFont="1" applyFill="1" applyAlignment="1">
      <alignment horizontal="left" vertical="center"/>
    </xf>
    <xf numFmtId="0" fontId="0" fillId="7" borderId="0" xfId="0" applyFill="1" applyAlignment="1">
      <alignment horizontal="left" vertical="center"/>
    </xf>
    <xf numFmtId="0" fontId="4" fillId="7" borderId="0" xfId="8" applyFont="1" applyFill="1" applyAlignment="1">
      <alignment horizontal="center" vertical="center" wrapText="1"/>
    </xf>
    <xf numFmtId="169" fontId="4" fillId="7" borderId="0" xfId="7" applyNumberFormat="1" applyFont="1" applyFill="1" applyBorder="1"/>
    <xf numFmtId="0" fontId="4" fillId="7" borderId="0" xfId="8" applyFont="1" applyFill="1"/>
    <xf numFmtId="168" fontId="4" fillId="7" borderId="0" xfId="8" applyNumberFormat="1" applyFont="1" applyFill="1"/>
    <xf numFmtId="167" fontId="4" fillId="7" borderId="0" xfId="3" applyNumberFormat="1" applyFont="1" applyFill="1" applyBorder="1" applyAlignment="1">
      <alignment horizontal="left"/>
    </xf>
    <xf numFmtId="169" fontId="4" fillId="7" borderId="0" xfId="8" applyNumberFormat="1" applyFont="1" applyFill="1"/>
    <xf numFmtId="169" fontId="4" fillId="7" borderId="3" xfId="8" applyNumberFormat="1" applyFont="1" applyFill="1" applyBorder="1"/>
    <xf numFmtId="42" fontId="4" fillId="7" borderId="0" xfId="7" applyNumberFormat="1" applyFont="1" applyFill="1" applyBorder="1"/>
    <xf numFmtId="0" fontId="7" fillId="8" borderId="6" xfId="0" applyFont="1" applyFill="1" applyBorder="1"/>
    <xf numFmtId="49" fontId="4" fillId="12" borderId="53" xfId="0" applyNumberFormat="1" applyFont="1" applyFill="1" applyBorder="1" applyAlignment="1">
      <alignment horizontal="center"/>
    </xf>
    <xf numFmtId="0" fontId="4" fillId="12" borderId="60" xfId="0" applyFont="1" applyFill="1" applyBorder="1" applyAlignment="1">
      <alignment horizontal="center"/>
    </xf>
    <xf numFmtId="164" fontId="4" fillId="12" borderId="56" xfId="0" applyNumberFormat="1" applyFont="1" applyFill="1" applyBorder="1"/>
    <xf numFmtId="0" fontId="4" fillId="8" borderId="0" xfId="0" applyFont="1" applyFill="1"/>
    <xf numFmtId="164" fontId="4" fillId="12" borderId="57" xfId="0" applyNumberFormat="1" applyFont="1" applyFill="1" applyBorder="1"/>
    <xf numFmtId="165" fontId="4" fillId="12" borderId="61" xfId="0" applyNumberFormat="1" applyFont="1" applyFill="1" applyBorder="1" applyAlignment="1">
      <alignment horizontal="center"/>
    </xf>
    <xf numFmtId="0" fontId="4" fillId="12" borderId="62" xfId="0" applyFont="1" applyFill="1" applyBorder="1" applyAlignment="1">
      <alignment horizontal="center"/>
    </xf>
    <xf numFmtId="164" fontId="4" fillId="12" borderId="63" xfId="0" applyNumberFormat="1" applyFont="1" applyFill="1" applyBorder="1"/>
    <xf numFmtId="49" fontId="4" fillId="12" borderId="61" xfId="0" applyNumberFormat="1" applyFont="1" applyFill="1" applyBorder="1" applyAlignment="1">
      <alignment horizontal="center"/>
    </xf>
    <xf numFmtId="165" fontId="4" fillId="12" borderId="70" xfId="0" applyNumberFormat="1" applyFont="1" applyFill="1" applyBorder="1" applyAlignment="1">
      <alignment horizontal="center"/>
    </xf>
    <xf numFmtId="0" fontId="4" fillId="12" borderId="21" xfId="0" applyFont="1" applyFill="1" applyBorder="1" applyAlignment="1">
      <alignment horizontal="left" vertical="center" indent="1"/>
    </xf>
    <xf numFmtId="164" fontId="4" fillId="12" borderId="71" xfId="0" applyNumberFormat="1" applyFont="1" applyFill="1" applyBorder="1"/>
    <xf numFmtId="11" fontId="4" fillId="12" borderId="20" xfId="0" applyNumberFormat="1" applyFont="1" applyFill="1" applyBorder="1" applyAlignment="1">
      <alignment horizontal="left" vertical="center" indent="1"/>
    </xf>
    <xf numFmtId="0" fontId="31" fillId="0" borderId="0" xfId="0" applyFont="1" applyAlignment="1">
      <alignment horizontal="center"/>
    </xf>
    <xf numFmtId="164" fontId="0" fillId="0" borderId="0" xfId="0" applyNumberFormat="1"/>
    <xf numFmtId="0" fontId="4" fillId="8" borderId="5" xfId="0" applyFont="1" applyFill="1" applyBorder="1" applyAlignment="1">
      <alignment horizontal="center"/>
    </xf>
    <xf numFmtId="44" fontId="4" fillId="8" borderId="7" xfId="0" applyNumberFormat="1" applyFont="1" applyFill="1" applyBorder="1" applyAlignment="1">
      <alignment horizontal="center"/>
    </xf>
    <xf numFmtId="0" fontId="4" fillId="8" borderId="9" xfId="0" applyFont="1" applyFill="1" applyBorder="1" applyAlignment="1">
      <alignment horizontal="center"/>
    </xf>
    <xf numFmtId="164" fontId="4" fillId="8" borderId="10" xfId="0" applyNumberFormat="1" applyFont="1" applyFill="1" applyBorder="1" applyAlignment="1">
      <alignment horizontal="center"/>
    </xf>
    <xf numFmtId="44" fontId="4" fillId="8" borderId="10" xfId="0" applyNumberFormat="1" applyFont="1" applyFill="1" applyBorder="1" applyAlignment="1">
      <alignment horizontal="center"/>
    </xf>
    <xf numFmtId="164" fontId="4" fillId="8" borderId="2" xfId="0" applyNumberFormat="1" applyFont="1" applyFill="1" applyBorder="1" applyAlignment="1">
      <alignment horizontal="center"/>
    </xf>
    <xf numFmtId="44" fontId="4" fillId="8" borderId="38" xfId="0" applyNumberFormat="1" applyFont="1" applyFill="1" applyBorder="1" applyAlignment="1">
      <alignment horizontal="center"/>
    </xf>
    <xf numFmtId="0" fontId="6" fillId="3" borderId="0" xfId="0" applyFont="1" applyFill="1" applyAlignment="1">
      <alignment horizontal="center" vertical="center"/>
    </xf>
    <xf numFmtId="44" fontId="41" fillId="0" borderId="0" xfId="4" applyNumberFormat="1" applyFont="1"/>
    <xf numFmtId="0" fontId="7" fillId="8" borderId="0" xfId="8" applyFont="1" applyFill="1" applyAlignment="1">
      <alignment horizontal="center" vertical="center" wrapText="1"/>
    </xf>
    <xf numFmtId="0" fontId="7" fillId="8" borderId="0" xfId="8" applyFont="1" applyFill="1" applyAlignment="1">
      <alignment horizontal="left" vertical="center"/>
    </xf>
    <xf numFmtId="167" fontId="4" fillId="8" borderId="0" xfId="7" applyNumberFormat="1" applyFont="1" applyFill="1" applyBorder="1"/>
    <xf numFmtId="0" fontId="4" fillId="8" borderId="0" xfId="8" applyFont="1" applyFill="1" applyAlignment="1">
      <alignment horizontal="left" vertical="center"/>
    </xf>
    <xf numFmtId="0" fontId="0" fillId="8" borderId="0" xfId="0" applyFill="1" applyAlignment="1">
      <alignment horizontal="left" vertical="center"/>
    </xf>
    <xf numFmtId="168" fontId="4" fillId="8" borderId="0" xfId="7" applyNumberFormat="1" applyFont="1" applyFill="1" applyBorder="1"/>
    <xf numFmtId="0" fontId="4" fillId="8" borderId="0" xfId="8" applyFont="1" applyFill="1" applyAlignment="1">
      <alignment horizontal="center" vertical="center" wrapText="1"/>
    </xf>
    <xf numFmtId="169" fontId="4" fillId="8" borderId="0" xfId="7" applyNumberFormat="1" applyFont="1" applyFill="1" applyBorder="1"/>
    <xf numFmtId="0" fontId="4" fillId="8" borderId="0" xfId="8" applyFont="1" applyFill="1"/>
    <xf numFmtId="167" fontId="4" fillId="8" borderId="3" xfId="7" applyNumberFormat="1" applyFont="1" applyFill="1" applyBorder="1"/>
    <xf numFmtId="168" fontId="4" fillId="8" borderId="0" xfId="8" applyNumberFormat="1" applyFont="1" applyFill="1"/>
    <xf numFmtId="167" fontId="4" fillId="8" borderId="0" xfId="3" applyNumberFormat="1" applyFont="1" applyFill="1" applyBorder="1" applyAlignment="1">
      <alignment horizontal="left"/>
    </xf>
    <xf numFmtId="169" fontId="4" fillId="8" borderId="0" xfId="8" applyNumberFormat="1" applyFont="1" applyFill="1"/>
    <xf numFmtId="169" fontId="4" fillId="8" borderId="3" xfId="8" applyNumberFormat="1" applyFont="1" applyFill="1" applyBorder="1"/>
    <xf numFmtId="42" fontId="4" fillId="8" borderId="0" xfId="7" applyNumberFormat="1" applyFont="1" applyFill="1" applyBorder="1"/>
    <xf numFmtId="168" fontId="4" fillId="8" borderId="58" xfId="7" applyNumberFormat="1" applyFont="1" applyFill="1" applyBorder="1"/>
    <xf numFmtId="0" fontId="11" fillId="4" borderId="28" xfId="2" applyFont="1" applyFill="1" applyBorder="1" applyAlignment="1">
      <alignment horizontal="center" vertical="center" wrapText="1"/>
    </xf>
    <xf numFmtId="0" fontId="12" fillId="0" borderId="29" xfId="2" applyFont="1" applyBorder="1" applyAlignment="1">
      <alignment wrapText="1"/>
    </xf>
    <xf numFmtId="0" fontId="9" fillId="3" borderId="25" xfId="2" applyFont="1" applyFill="1" applyBorder="1" applyAlignment="1">
      <alignment horizontal="center" vertical="center" wrapText="1"/>
    </xf>
    <xf numFmtId="0" fontId="10" fillId="0" borderId="26" xfId="2" applyFont="1" applyBorder="1" applyAlignment="1">
      <alignment wrapText="1"/>
    </xf>
    <xf numFmtId="0" fontId="37" fillId="3" borderId="0" xfId="0" applyFont="1" applyFill="1" applyAlignment="1">
      <alignment horizontal="center" wrapText="1"/>
    </xf>
    <xf numFmtId="0" fontId="38" fillId="0" borderId="0" xfId="0" applyFont="1" applyAlignment="1">
      <alignment horizontal="center" wrapText="1"/>
    </xf>
    <xf numFmtId="0" fontId="35" fillId="9" borderId="0" xfId="0" applyFont="1" applyFill="1" applyAlignment="1">
      <alignment horizontal="center" vertical="center"/>
    </xf>
    <xf numFmtId="0" fontId="36" fillId="0" borderId="0" xfId="0" applyFont="1" applyAlignment="1">
      <alignment horizontal="center" vertical="center"/>
    </xf>
    <xf numFmtId="0" fontId="30" fillId="13" borderId="54" xfId="0" applyFont="1" applyFill="1" applyBorder="1"/>
    <xf numFmtId="0" fontId="30" fillId="13" borderId="53" xfId="0" applyFont="1" applyFill="1" applyBorder="1"/>
    <xf numFmtId="0" fontId="30" fillId="12" borderId="54" xfId="0" applyFont="1" applyFill="1" applyBorder="1"/>
    <xf numFmtId="0" fontId="30" fillId="12" borderId="53" xfId="0" applyFont="1" applyFill="1" applyBorder="1"/>
    <xf numFmtId="0" fontId="30" fillId="14" borderId="54" xfId="0" applyFont="1" applyFill="1" applyBorder="1"/>
    <xf numFmtId="0" fontId="30" fillId="14" borderId="53" xfId="0" applyFont="1" applyFill="1" applyBorder="1"/>
    <xf numFmtId="0" fontId="32" fillId="13" borderId="3" xfId="0" applyFont="1" applyFill="1" applyBorder="1" applyAlignment="1">
      <alignment horizontal="center"/>
    </xf>
    <xf numFmtId="0" fontId="32" fillId="13" borderId="42" xfId="0" applyFont="1" applyFill="1" applyBorder="1" applyAlignment="1">
      <alignment horizontal="center"/>
    </xf>
    <xf numFmtId="0" fontId="32" fillId="13" borderId="40" xfId="0" applyFont="1" applyFill="1" applyBorder="1" applyAlignment="1">
      <alignment horizontal="center"/>
    </xf>
    <xf numFmtId="0" fontId="30" fillId="13" borderId="50" xfId="0" applyFont="1" applyFill="1" applyBorder="1" applyAlignment="1">
      <alignment horizontal="center"/>
    </xf>
    <xf numFmtId="0" fontId="30" fillId="13" borderId="49" xfId="0" applyFont="1" applyFill="1" applyBorder="1" applyAlignment="1">
      <alignment horizontal="center"/>
    </xf>
    <xf numFmtId="0" fontId="32" fillId="10" borderId="3" xfId="0" applyFont="1" applyFill="1" applyBorder="1" applyAlignment="1">
      <alignment horizontal="center"/>
    </xf>
    <xf numFmtId="0" fontId="4" fillId="4" borderId="18" xfId="2" applyFont="1" applyFill="1" applyBorder="1"/>
    <xf numFmtId="0" fontId="4" fillId="4" borderId="19" xfId="2" applyFont="1" applyFill="1" applyBorder="1"/>
    <xf numFmtId="0" fontId="4" fillId="4" borderId="17" xfId="2" applyFont="1" applyFill="1" applyBorder="1"/>
    <xf numFmtId="164" fontId="4" fillId="4" borderId="18" xfId="2" applyNumberFormat="1" applyFont="1" applyFill="1" applyBorder="1" applyAlignment="1">
      <alignment horizontal="left"/>
    </xf>
    <xf numFmtId="164" fontId="4" fillId="4" borderId="19" xfId="2" applyNumberFormat="1" applyFont="1" applyFill="1" applyBorder="1" applyAlignment="1">
      <alignment horizontal="left"/>
    </xf>
    <xf numFmtId="0" fontId="6" fillId="3" borderId="0" xfId="2" applyFont="1" applyFill="1" applyAlignment="1">
      <alignment horizontal="center"/>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7" fillId="4" borderId="1" xfId="2" applyFont="1" applyFill="1" applyBorder="1" applyAlignment="1">
      <alignment horizontal="center" vertical="center"/>
    </xf>
    <xf numFmtId="0" fontId="4" fillId="4" borderId="16" xfId="2" applyFont="1" applyFill="1" applyBorder="1"/>
    <xf numFmtId="0" fontId="4" fillId="4" borderId="15" xfId="2" applyFont="1" applyFill="1" applyBorder="1"/>
    <xf numFmtId="0" fontId="4" fillId="4" borderId="14" xfId="2" applyFont="1" applyFill="1" applyBorder="1"/>
    <xf numFmtId="0" fontId="4" fillId="7" borderId="10" xfId="0" applyFont="1" applyFill="1" applyBorder="1"/>
    <xf numFmtId="0" fontId="4" fillId="7" borderId="11" xfId="0" applyFont="1" applyFill="1" applyBorder="1"/>
    <xf numFmtId="0" fontId="4" fillId="7" borderId="9" xfId="0" applyFont="1" applyFill="1" applyBorder="1"/>
    <xf numFmtId="0" fontId="4" fillId="7" borderId="10" xfId="0" applyFont="1" applyFill="1" applyBorder="1" applyAlignment="1">
      <alignment horizontal="left" vertical="center" indent="1"/>
    </xf>
    <xf numFmtId="0" fontId="4" fillId="7" borderId="11" xfId="0" applyFont="1" applyFill="1" applyBorder="1" applyAlignment="1">
      <alignment horizontal="left" vertical="center" indent="1"/>
    </xf>
    <xf numFmtId="0" fontId="4" fillId="7" borderId="9" xfId="0" applyFont="1" applyFill="1" applyBorder="1" applyAlignment="1">
      <alignment horizontal="left" vertical="center" inden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wrapText="1"/>
    </xf>
    <xf numFmtId="0" fontId="4" fillId="7" borderId="11" xfId="0" applyFont="1" applyFill="1" applyBorder="1" applyAlignment="1">
      <alignment wrapText="1"/>
    </xf>
    <xf numFmtId="0" fontId="4" fillId="7" borderId="9" xfId="0" applyFont="1" applyFill="1" applyBorder="1" applyAlignment="1">
      <alignment wrapText="1"/>
    </xf>
    <xf numFmtId="0" fontId="1" fillId="9" borderId="0" xfId="0" applyFont="1" applyFill="1" applyAlignment="1">
      <alignment horizontal="center" vertical="center"/>
    </xf>
    <xf numFmtId="0" fontId="43" fillId="9" borderId="0" xfId="0" applyFont="1" applyFill="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1" xfId="0" applyFont="1" applyFill="1" applyBorder="1" applyAlignment="1">
      <alignment horizontal="center" vertical="center"/>
    </xf>
    <xf numFmtId="0" fontId="39" fillId="3" borderId="0" xfId="0" applyFont="1" applyFill="1" applyAlignment="1">
      <alignment horizontal="center" vertical="center" wrapText="1"/>
    </xf>
    <xf numFmtId="0" fontId="40" fillId="0" borderId="0" xfId="0" applyFont="1" applyAlignment="1">
      <alignment horizontal="center" vertical="center" wrapText="1"/>
    </xf>
    <xf numFmtId="0" fontId="4" fillId="7" borderId="18" xfId="2" applyFont="1" applyFill="1" applyBorder="1"/>
    <xf numFmtId="0" fontId="4" fillId="7" borderId="19" xfId="2" applyFont="1" applyFill="1" applyBorder="1"/>
    <xf numFmtId="0" fontId="4" fillId="7" borderId="17" xfId="2" applyFont="1" applyFill="1" applyBorder="1"/>
    <xf numFmtId="164" fontId="4" fillId="7" borderId="18" xfId="2" applyNumberFormat="1" applyFont="1" applyFill="1" applyBorder="1" applyAlignment="1">
      <alignment horizontal="left"/>
    </xf>
    <xf numFmtId="164" fontId="4" fillId="7" borderId="19" xfId="2" applyNumberFormat="1" applyFont="1" applyFill="1" applyBorder="1" applyAlignment="1">
      <alignment horizontal="left"/>
    </xf>
    <xf numFmtId="0" fontId="7" fillId="7" borderId="2" xfId="2" applyFont="1" applyFill="1" applyBorder="1" applyAlignment="1">
      <alignment horizontal="center" vertical="center"/>
    </xf>
    <xf numFmtId="0" fontId="7" fillId="7" borderId="3" xfId="2" applyFont="1" applyFill="1" applyBorder="1" applyAlignment="1">
      <alignment horizontal="center" vertical="center"/>
    </xf>
    <xf numFmtId="0" fontId="7" fillId="7" borderId="1" xfId="2" applyFont="1" applyFill="1" applyBorder="1" applyAlignment="1">
      <alignment horizontal="center" vertical="center"/>
    </xf>
    <xf numFmtId="0" fontId="4" fillId="7" borderId="16" xfId="2" applyFont="1" applyFill="1" applyBorder="1"/>
    <xf numFmtId="0" fontId="4" fillId="7" borderId="15" xfId="2" applyFont="1" applyFill="1" applyBorder="1"/>
    <xf numFmtId="0" fontId="4" fillId="7" borderId="14" xfId="2" applyFont="1" applyFill="1" applyBorder="1"/>
    <xf numFmtId="0" fontId="32" fillId="14" borderId="0" xfId="2" applyFont="1" applyFill="1"/>
    <xf numFmtId="0" fontId="30" fillId="14" borderId="0" xfId="0" applyFont="1" applyFill="1" applyAlignment="1">
      <alignment vertical="center"/>
    </xf>
    <xf numFmtId="0" fontId="31" fillId="9" borderId="0" xfId="0" applyFont="1" applyFill="1" applyAlignment="1">
      <alignment horizontal="center"/>
    </xf>
    <xf numFmtId="0" fontId="4" fillId="7" borderId="0" xfId="2" applyFont="1" applyFill="1" applyAlignment="1">
      <alignment horizontal="left"/>
    </xf>
    <xf numFmtId="0" fontId="4" fillId="7" borderId="0" xfId="8" applyFont="1" applyFill="1" applyAlignment="1">
      <alignment horizontal="left" vertical="center"/>
    </xf>
    <xf numFmtId="0" fontId="7" fillId="7" borderId="0" xfId="8" applyFont="1" applyFill="1" applyAlignment="1">
      <alignment horizontal="left" vertical="center"/>
    </xf>
    <xf numFmtId="167" fontId="7" fillId="7" borderId="0" xfId="9" applyNumberFormat="1" applyFont="1" applyFill="1" applyBorder="1" applyAlignment="1">
      <alignment horizontal="left" vertical="center" wrapText="1"/>
    </xf>
    <xf numFmtId="0" fontId="34" fillId="0" borderId="0" xfId="0" applyFont="1" applyAlignment="1">
      <alignment horizontal="left" vertical="top" wrapText="1"/>
    </xf>
    <xf numFmtId="167" fontId="7" fillId="7" borderId="0" xfId="3" applyNumberFormat="1" applyFont="1" applyFill="1" applyBorder="1" applyAlignment="1">
      <alignment horizontal="center"/>
    </xf>
    <xf numFmtId="0" fontId="6" fillId="3" borderId="0" xfId="8" applyFont="1" applyFill="1" applyAlignment="1">
      <alignment horizontal="center" vertical="center" wrapText="1"/>
    </xf>
    <xf numFmtId="0" fontId="7" fillId="7" borderId="0" xfId="8" applyFont="1" applyFill="1" applyAlignment="1">
      <alignment horizontal="center" vertical="center" wrapText="1"/>
    </xf>
    <xf numFmtId="0" fontId="7" fillId="7" borderId="43" xfId="2" applyFont="1" applyFill="1" applyBorder="1" applyAlignment="1">
      <alignment horizontal="center" vertical="center"/>
    </xf>
    <xf numFmtId="0" fontId="7" fillId="7" borderId="44" xfId="2" applyFont="1" applyFill="1" applyBorder="1" applyAlignment="1">
      <alignment horizontal="center" vertical="center"/>
    </xf>
    <xf numFmtId="0" fontId="7" fillId="7" borderId="45" xfId="2" applyFont="1" applyFill="1" applyBorder="1" applyAlignment="1">
      <alignment horizontal="center" vertical="center"/>
    </xf>
    <xf numFmtId="0" fontId="9" fillId="9" borderId="0" xfId="2" applyFont="1" applyFill="1" applyAlignment="1">
      <alignment horizontal="center" vertical="center"/>
    </xf>
    <xf numFmtId="0" fontId="9" fillId="3" borderId="0" xfId="2" applyFont="1" applyFill="1" applyAlignment="1" applyProtection="1">
      <alignment horizontal="center" vertical="center"/>
      <protection locked="0"/>
    </xf>
    <xf numFmtId="0" fontId="23" fillId="3" borderId="0" xfId="2" applyFont="1" applyFill="1" applyAlignment="1" applyProtection="1">
      <alignment horizontal="center" vertical="center"/>
      <protection locked="0"/>
    </xf>
    <xf numFmtId="0" fontId="7" fillId="4" borderId="40" xfId="2" applyFont="1" applyFill="1" applyBorder="1" applyAlignment="1">
      <alignment horizontal="center" vertical="center"/>
    </xf>
    <xf numFmtId="0" fontId="7" fillId="4" borderId="39" xfId="2" applyFont="1" applyFill="1" applyBorder="1" applyAlignment="1">
      <alignment horizontal="center" vertical="center"/>
    </xf>
    <xf numFmtId="0" fontId="7" fillId="4" borderId="41" xfId="2" applyFont="1" applyFill="1" applyBorder="1" applyAlignment="1">
      <alignment horizontal="center" vertical="center"/>
    </xf>
    <xf numFmtId="0" fontId="7" fillId="7" borderId="2" xfId="2" applyFont="1" applyFill="1" applyBorder="1" applyAlignment="1">
      <alignment horizontal="center" vertical="center" wrapText="1"/>
    </xf>
    <xf numFmtId="0" fontId="7" fillId="7" borderId="3" xfId="2" applyFont="1" applyFill="1" applyBorder="1" applyAlignment="1">
      <alignment horizontal="center" vertical="center" wrapText="1"/>
    </xf>
    <xf numFmtId="0" fontId="7" fillId="7" borderId="1" xfId="2" applyFont="1" applyFill="1" applyBorder="1" applyAlignment="1">
      <alignment horizontal="center" vertical="center" wrapText="1"/>
    </xf>
    <xf numFmtId="0" fontId="7" fillId="8" borderId="2" xfId="2" applyFont="1" applyFill="1" applyBorder="1" applyAlignment="1">
      <alignment horizontal="center" vertical="center" wrapText="1"/>
    </xf>
    <xf numFmtId="0" fontId="7" fillId="8" borderId="1" xfId="2" applyFont="1" applyFill="1" applyBorder="1" applyAlignment="1">
      <alignment horizontal="center" vertical="center" wrapText="1"/>
    </xf>
    <xf numFmtId="0" fontId="7" fillId="8" borderId="39" xfId="2" applyFont="1" applyFill="1" applyBorder="1" applyAlignment="1">
      <alignment horizontal="center" vertical="center" wrapText="1"/>
    </xf>
    <xf numFmtId="0" fontId="4" fillId="8" borderId="10" xfId="0" applyFont="1" applyFill="1" applyBorder="1" applyAlignment="1">
      <alignment horizontal="left" vertical="center" indent="1"/>
    </xf>
    <xf numFmtId="0" fontId="4" fillId="8" borderId="11" xfId="0" applyFont="1" applyFill="1" applyBorder="1" applyAlignment="1">
      <alignment horizontal="left" vertical="center" indent="1"/>
    </xf>
    <xf numFmtId="0" fontId="4" fillId="8" borderId="9" xfId="0" applyFont="1" applyFill="1" applyBorder="1" applyAlignment="1">
      <alignment horizontal="left" vertical="center" indent="1"/>
    </xf>
    <xf numFmtId="11" fontId="4" fillId="12" borderId="54" xfId="0" applyNumberFormat="1" applyFont="1" applyFill="1" applyBorder="1" applyAlignment="1">
      <alignment horizontal="left" vertical="center" indent="1"/>
    </xf>
    <xf numFmtId="0" fontId="4" fillId="12" borderId="60" xfId="0" applyFont="1" applyFill="1" applyBorder="1" applyAlignment="1">
      <alignment horizontal="left" vertical="center" indent="1"/>
    </xf>
    <xf numFmtId="0" fontId="4" fillId="12" borderId="59" xfId="0" applyFont="1" applyFill="1" applyBorder="1" applyAlignment="1">
      <alignment horizontal="left" vertical="center" indent="1"/>
    </xf>
    <xf numFmtId="11" fontId="7" fillId="12" borderId="54" xfId="0" applyNumberFormat="1" applyFont="1" applyFill="1" applyBorder="1" applyAlignment="1">
      <alignment horizontal="left" vertical="center" indent="1"/>
    </xf>
    <xf numFmtId="0" fontId="7" fillId="12" borderId="60" xfId="0" applyFont="1" applyFill="1" applyBorder="1" applyAlignment="1">
      <alignment horizontal="left" vertical="center" indent="1"/>
    </xf>
    <xf numFmtId="0" fontId="7" fillId="12" borderId="59" xfId="0" applyFont="1" applyFill="1" applyBorder="1" applyAlignment="1">
      <alignment horizontal="left" vertical="center" indent="1"/>
    </xf>
    <xf numFmtId="0" fontId="4" fillId="12" borderId="67" xfId="0" applyFont="1" applyFill="1" applyBorder="1" applyAlignment="1">
      <alignment horizontal="left" vertical="center" indent="1"/>
    </xf>
    <xf numFmtId="0" fontId="4" fillId="12" borderId="68" xfId="0" applyFont="1" applyFill="1" applyBorder="1" applyAlignment="1">
      <alignment horizontal="left" vertical="center" indent="1"/>
    </xf>
    <xf numFmtId="0" fontId="4" fillId="12" borderId="69" xfId="0" applyFont="1" applyFill="1" applyBorder="1" applyAlignment="1">
      <alignment horizontal="left" vertical="center" indent="1"/>
    </xf>
    <xf numFmtId="11" fontId="7" fillId="8" borderId="10" xfId="0" applyNumberFormat="1" applyFont="1" applyFill="1" applyBorder="1"/>
    <xf numFmtId="0" fontId="7" fillId="8" borderId="11" xfId="0" applyFont="1" applyFill="1" applyBorder="1"/>
    <xf numFmtId="0" fontId="7" fillId="8" borderId="9" xfId="0" applyFont="1" applyFill="1" applyBorder="1"/>
    <xf numFmtId="0" fontId="4" fillId="8" borderId="10" xfId="0" applyFont="1" applyFill="1" applyBorder="1"/>
    <xf numFmtId="0" fontId="4" fillId="8" borderId="11" xfId="0" applyFont="1" applyFill="1" applyBorder="1"/>
    <xf numFmtId="0" fontId="4" fillId="8" borderId="9" xfId="0" applyFont="1" applyFill="1" applyBorder="1"/>
    <xf numFmtId="0" fontId="4" fillId="8" borderId="10" xfId="0" applyFont="1" applyFill="1" applyBorder="1" applyAlignment="1">
      <alignment wrapText="1"/>
    </xf>
    <xf numFmtId="0" fontId="4" fillId="8" borderId="11" xfId="0" applyFont="1" applyFill="1" applyBorder="1" applyAlignment="1">
      <alignment wrapText="1"/>
    </xf>
    <xf numFmtId="0" fontId="4" fillId="8" borderId="9" xfId="0" applyFont="1" applyFill="1" applyBorder="1" applyAlignment="1">
      <alignment wrapText="1"/>
    </xf>
    <xf numFmtId="0" fontId="4" fillId="12" borderId="54" xfId="0" applyFont="1" applyFill="1" applyBorder="1" applyAlignment="1">
      <alignment horizontal="left" vertical="center" indent="1"/>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1" xfId="0" applyFont="1" applyFill="1" applyBorder="1" applyAlignment="1">
      <alignment horizontal="center" vertical="center"/>
    </xf>
    <xf numFmtId="11" fontId="4" fillId="12" borderId="64" xfId="0" applyNumberFormat="1" applyFont="1" applyFill="1" applyBorder="1"/>
    <xf numFmtId="0" fontId="4" fillId="12" borderId="65" xfId="0" applyFont="1" applyFill="1" applyBorder="1"/>
    <xf numFmtId="0" fontId="4" fillId="12" borderId="66" xfId="0" applyFont="1" applyFill="1" applyBorder="1"/>
    <xf numFmtId="0" fontId="9" fillId="3" borderId="0" xfId="0" applyFont="1" applyFill="1" applyAlignment="1">
      <alignment horizontal="center" vertical="center"/>
    </xf>
    <xf numFmtId="0" fontId="42" fillId="0" borderId="0" xfId="0" applyFont="1" applyAlignment="1">
      <alignment horizontal="center" vertical="center"/>
    </xf>
    <xf numFmtId="11" fontId="4" fillId="12" borderId="54" xfId="0" applyNumberFormat="1" applyFont="1" applyFill="1" applyBorder="1" applyAlignment="1">
      <alignment wrapText="1"/>
    </xf>
    <xf numFmtId="0" fontId="4" fillId="12" borderId="60" xfId="0" applyFont="1" applyFill="1" applyBorder="1" applyAlignment="1">
      <alignment wrapText="1"/>
    </xf>
    <xf numFmtId="0" fontId="4" fillId="12" borderId="59" xfId="0" applyFont="1" applyFill="1" applyBorder="1" applyAlignment="1">
      <alignment wrapText="1"/>
    </xf>
    <xf numFmtId="11" fontId="4" fillId="12" borderId="54" xfId="0" applyNumberFormat="1" applyFont="1" applyFill="1" applyBorder="1"/>
    <xf numFmtId="0" fontId="4" fillId="12" borderId="60" xfId="0" applyFont="1" applyFill="1" applyBorder="1"/>
    <xf numFmtId="0" fontId="4" fillId="12" borderId="59" xfId="0" applyFont="1" applyFill="1" applyBorder="1"/>
    <xf numFmtId="11" fontId="4" fillId="8" borderId="10" xfId="0" applyNumberFormat="1" applyFont="1" applyFill="1" applyBorder="1"/>
    <xf numFmtId="11" fontId="4" fillId="8" borderId="11" xfId="0" applyNumberFormat="1" applyFont="1" applyFill="1" applyBorder="1"/>
    <xf numFmtId="0" fontId="6" fillId="3" borderId="0" xfId="0" applyFont="1" applyFill="1" applyAlignment="1">
      <alignment horizontal="center"/>
    </xf>
    <xf numFmtId="11" fontId="4" fillId="8" borderId="7" xfId="0" applyNumberFormat="1" applyFont="1" applyFill="1" applyBorder="1"/>
    <xf numFmtId="0" fontId="4" fillId="8" borderId="6" xfId="0" applyFont="1" applyFill="1" applyBorder="1"/>
    <xf numFmtId="0" fontId="4" fillId="8" borderId="5" xfId="0" applyFont="1" applyFill="1" applyBorder="1"/>
    <xf numFmtId="0" fontId="4" fillId="8" borderId="0" xfId="8" applyFont="1" applyFill="1" applyAlignment="1">
      <alignment horizontal="left" vertical="center"/>
    </xf>
    <xf numFmtId="0" fontId="7" fillId="8" borderId="0" xfId="8" applyFont="1" applyFill="1" applyAlignment="1">
      <alignment horizontal="left" vertical="center"/>
    </xf>
    <xf numFmtId="167" fontId="7" fillId="8" borderId="0" xfId="9" applyNumberFormat="1" applyFont="1" applyFill="1" applyBorder="1" applyAlignment="1">
      <alignment horizontal="left" vertical="center" wrapText="1"/>
    </xf>
    <xf numFmtId="167" fontId="7" fillId="8" borderId="0" xfId="3" applyNumberFormat="1" applyFont="1" applyFill="1" applyBorder="1" applyAlignment="1">
      <alignment horizontal="center"/>
    </xf>
    <xf numFmtId="0" fontId="7" fillId="8" borderId="0" xfId="8" applyFont="1" applyFill="1" applyAlignment="1">
      <alignment horizontal="center" vertical="center" wrapText="1"/>
    </xf>
  </cellXfs>
  <cellStyles count="10">
    <cellStyle name="Milliers" xfId="1" builtinId="3"/>
    <cellStyle name="Milliers 2" xfId="3" xr:uid="{80782823-CA67-7347-89F1-94F70025987D}"/>
    <cellStyle name="Milliers 3 2" xfId="9" xr:uid="{6194CDF0-B108-FE4A-BD38-92A8ECE68CF0}"/>
    <cellStyle name="Milliers 5" xfId="5" xr:uid="{A9631D1F-5031-5947-AD7B-8EAB1271319F}"/>
    <cellStyle name="Monétaire" xfId="6" builtinId="4"/>
    <cellStyle name="Monétaire 2" xfId="7" xr:uid="{94B22902-74A0-B84E-8CA6-896AEC8F1057}"/>
    <cellStyle name="Normal" xfId="0" builtinId="0"/>
    <cellStyle name="Normal 2" xfId="2" xr:uid="{7A800CC2-7A95-6240-8471-6A38D3F922D3}"/>
    <cellStyle name="Normal 3" xfId="8" xr:uid="{AFFE6BF5-ED84-6540-9AD4-67AFA7073D2A}"/>
    <cellStyle name="Normal 5" xfId="4" xr:uid="{29054CCF-889F-5E4B-8F08-A0F0B78427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FD6E0-D809-714E-B2D4-67E20991A448}">
  <sheetPr>
    <tabColor theme="1"/>
  </sheetPr>
  <dimension ref="B1:C192"/>
  <sheetViews>
    <sheetView zoomScale="150" zoomScaleNormal="150" workbookViewId="0">
      <selection activeCell="B73" sqref="B73"/>
    </sheetView>
  </sheetViews>
  <sheetFormatPr baseColWidth="10" defaultRowHeight="13" x14ac:dyDescent="0.15"/>
  <cols>
    <col min="1" max="1" width="10.83203125" style="7"/>
    <col min="2" max="2" width="133.83203125" style="7" customWidth="1"/>
    <col min="3" max="16384" width="10.83203125" style="7"/>
  </cols>
  <sheetData>
    <row r="1" spans="2:3" ht="14" thickBot="1" x14ac:dyDescent="0.2"/>
    <row r="2" spans="2:3" ht="30" customHeight="1" thickTop="1" thickBot="1" x14ac:dyDescent="0.3">
      <c r="B2" s="265" t="s">
        <v>17</v>
      </c>
      <c r="C2" s="266"/>
    </row>
    <row r="3" spans="2:3" ht="15" customHeight="1" thickTop="1" thickBot="1" x14ac:dyDescent="0.3">
      <c r="B3" s="8"/>
      <c r="C3" s="9"/>
    </row>
    <row r="4" spans="2:3" ht="30" customHeight="1" thickTop="1" thickBot="1" x14ac:dyDescent="0.3">
      <c r="B4" s="263" t="s">
        <v>18</v>
      </c>
      <c r="C4" s="264"/>
    </row>
    <row r="5" spans="2:3" ht="19" thickTop="1" x14ac:dyDescent="0.2">
      <c r="B5" s="10"/>
      <c r="C5" s="11"/>
    </row>
    <row r="6" spans="2:3" ht="18" x14ac:dyDescent="0.2">
      <c r="B6" s="12" t="s">
        <v>19</v>
      </c>
      <c r="C6" s="13" t="s">
        <v>16</v>
      </c>
    </row>
    <row r="7" spans="2:3" ht="18" x14ac:dyDescent="0.2">
      <c r="B7" s="14"/>
      <c r="C7" s="13" t="s">
        <v>16</v>
      </c>
    </row>
    <row r="8" spans="2:3" ht="18" x14ac:dyDescent="0.2">
      <c r="B8" s="14" t="s">
        <v>20</v>
      </c>
      <c r="C8" s="13">
        <v>1010</v>
      </c>
    </row>
    <row r="9" spans="2:3" ht="18" x14ac:dyDescent="0.2">
      <c r="B9" s="14" t="s">
        <v>21</v>
      </c>
      <c r="C9" s="13">
        <v>1050</v>
      </c>
    </row>
    <row r="10" spans="2:3" ht="18" x14ac:dyDescent="0.2">
      <c r="B10" s="14" t="s">
        <v>22</v>
      </c>
      <c r="C10" s="13">
        <v>1100</v>
      </c>
    </row>
    <row r="11" spans="2:3" ht="18" x14ac:dyDescent="0.2">
      <c r="B11" s="14" t="s">
        <v>23</v>
      </c>
      <c r="C11" s="13">
        <v>1105</v>
      </c>
    </row>
    <row r="12" spans="2:3" ht="18" x14ac:dyDescent="0.2">
      <c r="B12" s="14" t="s">
        <v>24</v>
      </c>
      <c r="C12" s="13">
        <v>1110</v>
      </c>
    </row>
    <row r="13" spans="2:3" ht="18" x14ac:dyDescent="0.2">
      <c r="B13" s="14" t="s">
        <v>25</v>
      </c>
      <c r="C13" s="13">
        <v>1115</v>
      </c>
    </row>
    <row r="14" spans="2:3" ht="18" x14ac:dyDescent="0.2">
      <c r="B14" s="14" t="s">
        <v>26</v>
      </c>
      <c r="C14" s="13">
        <v>1125</v>
      </c>
    </row>
    <row r="15" spans="2:3" ht="18" x14ac:dyDescent="0.2">
      <c r="B15" s="14" t="s">
        <v>27</v>
      </c>
      <c r="C15" s="13">
        <v>1130</v>
      </c>
    </row>
    <row r="16" spans="2:3" ht="18" x14ac:dyDescent="0.2">
      <c r="B16" s="14" t="s">
        <v>28</v>
      </c>
      <c r="C16" s="13">
        <v>1145</v>
      </c>
    </row>
    <row r="17" spans="2:3" ht="18" x14ac:dyDescent="0.2">
      <c r="B17" s="14" t="s">
        <v>29</v>
      </c>
      <c r="C17" s="13">
        <v>1150</v>
      </c>
    </row>
    <row r="18" spans="2:3" ht="18" x14ac:dyDescent="0.2">
      <c r="B18" s="14" t="s">
        <v>30</v>
      </c>
      <c r="C18" s="13">
        <v>1155</v>
      </c>
    </row>
    <row r="19" spans="2:3" ht="18" x14ac:dyDescent="0.2">
      <c r="B19" s="14" t="s">
        <v>31</v>
      </c>
      <c r="C19" s="13">
        <v>1160</v>
      </c>
    </row>
    <row r="20" spans="2:3" ht="18" x14ac:dyDescent="0.2">
      <c r="B20" s="14" t="s">
        <v>32</v>
      </c>
      <c r="C20" s="13">
        <v>1180</v>
      </c>
    </row>
    <row r="21" spans="2:3" ht="18" x14ac:dyDescent="0.2">
      <c r="B21" s="14" t="s">
        <v>33</v>
      </c>
      <c r="C21" s="13">
        <v>1190</v>
      </c>
    </row>
    <row r="22" spans="2:3" ht="18" x14ac:dyDescent="0.2">
      <c r="B22" s="14" t="s">
        <v>34</v>
      </c>
      <c r="C22" s="13">
        <v>1200</v>
      </c>
    </row>
    <row r="23" spans="2:3" ht="18" x14ac:dyDescent="0.2">
      <c r="B23" s="14" t="s">
        <v>35</v>
      </c>
      <c r="C23" s="13">
        <v>1210</v>
      </c>
    </row>
    <row r="24" spans="2:3" ht="18" x14ac:dyDescent="0.2">
      <c r="B24" s="14" t="s">
        <v>36</v>
      </c>
      <c r="C24" s="13">
        <v>1220</v>
      </c>
    </row>
    <row r="25" spans="2:3" ht="18" x14ac:dyDescent="0.2">
      <c r="B25" s="14" t="s">
        <v>37</v>
      </c>
      <c r="C25" s="13">
        <v>1230</v>
      </c>
    </row>
    <row r="26" spans="2:3" ht="18" x14ac:dyDescent="0.2">
      <c r="B26" s="14" t="s">
        <v>38</v>
      </c>
      <c r="C26" s="13">
        <v>1240</v>
      </c>
    </row>
    <row r="27" spans="2:3" ht="18" x14ac:dyDescent="0.2">
      <c r="B27" s="14" t="s">
        <v>39</v>
      </c>
      <c r="C27" s="13">
        <v>1250</v>
      </c>
    </row>
    <row r="28" spans="2:3" ht="18" x14ac:dyDescent="0.2">
      <c r="B28" s="14"/>
      <c r="C28" s="15"/>
    </row>
    <row r="29" spans="2:3" ht="18" x14ac:dyDescent="0.2">
      <c r="B29" s="16" t="s">
        <v>40</v>
      </c>
      <c r="C29" s="15"/>
    </row>
    <row r="30" spans="2:3" ht="18" x14ac:dyDescent="0.2">
      <c r="B30" s="14"/>
      <c r="C30" s="15"/>
    </row>
    <row r="31" spans="2:3" ht="18" x14ac:dyDescent="0.2">
      <c r="B31" s="14" t="s">
        <v>41</v>
      </c>
      <c r="C31" s="13">
        <v>1300</v>
      </c>
    </row>
    <row r="32" spans="2:3" ht="18" x14ac:dyDescent="0.2">
      <c r="B32" s="14" t="s">
        <v>42</v>
      </c>
      <c r="C32" s="13">
        <v>1310</v>
      </c>
    </row>
    <row r="33" spans="2:3" ht="18" x14ac:dyDescent="0.2">
      <c r="B33" s="14" t="s">
        <v>43</v>
      </c>
      <c r="C33" s="13">
        <v>1400</v>
      </c>
    </row>
    <row r="34" spans="2:3" ht="18" x14ac:dyDescent="0.2">
      <c r="B34" s="14" t="s">
        <v>44</v>
      </c>
      <c r="C34" s="13">
        <v>1410</v>
      </c>
    </row>
    <row r="35" spans="2:3" ht="18" x14ac:dyDescent="0.2">
      <c r="B35" s="14" t="s">
        <v>45</v>
      </c>
      <c r="C35" s="13">
        <v>1500</v>
      </c>
    </row>
    <row r="36" spans="2:3" ht="18" x14ac:dyDescent="0.2">
      <c r="B36" s="14" t="s">
        <v>46</v>
      </c>
      <c r="C36" s="13">
        <v>1510</v>
      </c>
    </row>
    <row r="37" spans="2:3" ht="18" x14ac:dyDescent="0.2">
      <c r="B37" s="14" t="s">
        <v>47</v>
      </c>
      <c r="C37" s="13">
        <v>1600</v>
      </c>
    </row>
    <row r="38" spans="2:3" ht="18" x14ac:dyDescent="0.2">
      <c r="B38" s="14" t="s">
        <v>48</v>
      </c>
      <c r="C38" s="13">
        <v>1610</v>
      </c>
    </row>
    <row r="39" spans="2:3" ht="18" x14ac:dyDescent="0.2">
      <c r="B39" s="14" t="s">
        <v>49</v>
      </c>
      <c r="C39" s="13">
        <v>1800</v>
      </c>
    </row>
    <row r="40" spans="2:3" ht="18" x14ac:dyDescent="0.2">
      <c r="B40" s="14" t="s">
        <v>50</v>
      </c>
      <c r="C40" s="13">
        <v>1810</v>
      </c>
    </row>
    <row r="41" spans="2:3" ht="18" x14ac:dyDescent="0.2">
      <c r="B41" s="14" t="s">
        <v>51</v>
      </c>
      <c r="C41" s="13">
        <v>1850</v>
      </c>
    </row>
    <row r="42" spans="2:3" ht="18" x14ac:dyDescent="0.2">
      <c r="B42" s="14" t="s">
        <v>52</v>
      </c>
      <c r="C42" s="13">
        <v>1860</v>
      </c>
    </row>
    <row r="43" spans="2:3" ht="18" x14ac:dyDescent="0.2">
      <c r="B43" s="14" t="s">
        <v>53</v>
      </c>
      <c r="C43" s="13">
        <v>1900</v>
      </c>
    </row>
    <row r="44" spans="2:3" ht="18" x14ac:dyDescent="0.2">
      <c r="B44" s="14" t="s">
        <v>54</v>
      </c>
      <c r="C44" s="13">
        <v>1910</v>
      </c>
    </row>
    <row r="45" spans="2:3" ht="18" x14ac:dyDescent="0.2">
      <c r="B45" s="14" t="s">
        <v>55</v>
      </c>
      <c r="C45" s="13">
        <v>1920</v>
      </c>
    </row>
    <row r="46" spans="2:3" ht="18" x14ac:dyDescent="0.2">
      <c r="B46" s="14" t="s">
        <v>56</v>
      </c>
      <c r="C46" s="13">
        <v>1930</v>
      </c>
    </row>
    <row r="47" spans="2:3" ht="18" x14ac:dyDescent="0.2">
      <c r="B47" s="14" t="s">
        <v>57</v>
      </c>
      <c r="C47" s="13">
        <v>1960</v>
      </c>
    </row>
    <row r="48" spans="2:3" ht="19" thickBot="1" x14ac:dyDescent="0.25">
      <c r="B48" s="14"/>
      <c r="C48" s="17"/>
    </row>
    <row r="49" spans="2:3" ht="25" thickTop="1" thickBot="1" x14ac:dyDescent="0.3">
      <c r="B49" s="263" t="s">
        <v>58</v>
      </c>
      <c r="C49" s="264"/>
    </row>
    <row r="50" spans="2:3" ht="19" thickTop="1" x14ac:dyDescent="0.2">
      <c r="B50" s="14"/>
      <c r="C50" s="11"/>
    </row>
    <row r="51" spans="2:3" ht="18" x14ac:dyDescent="0.2">
      <c r="B51" s="12" t="s">
        <v>59</v>
      </c>
      <c r="C51" s="15"/>
    </row>
    <row r="52" spans="2:3" ht="18" x14ac:dyDescent="0.2">
      <c r="B52" s="14" t="s">
        <v>16</v>
      </c>
      <c r="C52" s="15"/>
    </row>
    <row r="53" spans="2:3" ht="18" x14ac:dyDescent="0.2">
      <c r="B53" s="14" t="s">
        <v>60</v>
      </c>
      <c r="C53" s="13">
        <v>2050</v>
      </c>
    </row>
    <row r="54" spans="2:3" ht="18" x14ac:dyDescent="0.2">
      <c r="B54" s="14" t="s">
        <v>61</v>
      </c>
      <c r="C54" s="13">
        <v>2100</v>
      </c>
    </row>
    <row r="55" spans="2:3" ht="18" x14ac:dyDescent="0.2">
      <c r="B55" s="14" t="s">
        <v>62</v>
      </c>
      <c r="C55" s="13">
        <v>2150</v>
      </c>
    </row>
    <row r="56" spans="2:3" ht="18" x14ac:dyDescent="0.2">
      <c r="B56" s="14" t="s">
        <v>63</v>
      </c>
      <c r="C56" s="13">
        <v>2305</v>
      </c>
    </row>
    <row r="57" spans="2:3" ht="18" x14ac:dyDescent="0.2">
      <c r="B57" s="14" t="s">
        <v>64</v>
      </c>
      <c r="C57" s="13">
        <v>2310</v>
      </c>
    </row>
    <row r="58" spans="2:3" ht="18" x14ac:dyDescent="0.2">
      <c r="B58" s="14" t="s">
        <v>65</v>
      </c>
      <c r="C58" s="13">
        <v>2350</v>
      </c>
    </row>
    <row r="59" spans="2:3" ht="18" x14ac:dyDescent="0.2">
      <c r="B59" s="14" t="s">
        <v>66</v>
      </c>
      <c r="C59" s="13">
        <v>2360</v>
      </c>
    </row>
    <row r="60" spans="2:3" ht="18" x14ac:dyDescent="0.2">
      <c r="B60" s="14" t="s">
        <v>67</v>
      </c>
      <c r="C60" s="13">
        <v>2365</v>
      </c>
    </row>
    <row r="61" spans="2:3" ht="18" x14ac:dyDescent="0.2">
      <c r="B61" s="14" t="s">
        <v>68</v>
      </c>
      <c r="C61" s="13">
        <v>2370</v>
      </c>
    </row>
    <row r="62" spans="2:3" ht="18" x14ac:dyDescent="0.2">
      <c r="B62" s="14" t="s">
        <v>69</v>
      </c>
      <c r="C62" s="13">
        <v>2372</v>
      </c>
    </row>
    <row r="63" spans="2:3" ht="18" x14ac:dyDescent="0.2">
      <c r="B63" s="14" t="s">
        <v>70</v>
      </c>
      <c r="C63" s="13">
        <v>2375</v>
      </c>
    </row>
    <row r="64" spans="2:3" ht="18" x14ac:dyDescent="0.2">
      <c r="B64" s="14" t="s">
        <v>71</v>
      </c>
      <c r="C64" s="13">
        <v>2390</v>
      </c>
    </row>
    <row r="65" spans="2:3" ht="18" x14ac:dyDescent="0.2">
      <c r="B65" s="14" t="s">
        <v>72</v>
      </c>
      <c r="C65" s="13">
        <v>2395</v>
      </c>
    </row>
    <row r="66" spans="2:3" ht="18" x14ac:dyDescent="0.2">
      <c r="B66" s="14" t="s">
        <v>73</v>
      </c>
      <c r="C66" s="13">
        <v>2400</v>
      </c>
    </row>
    <row r="67" spans="2:3" ht="18" x14ac:dyDescent="0.2">
      <c r="B67" s="14" t="s">
        <v>74</v>
      </c>
      <c r="C67" s="13">
        <v>2422</v>
      </c>
    </row>
    <row r="68" spans="2:3" ht="18" x14ac:dyDescent="0.2">
      <c r="B68" s="14" t="s">
        <v>75</v>
      </c>
      <c r="C68" s="13">
        <v>2423</v>
      </c>
    </row>
    <row r="69" spans="2:3" ht="18" x14ac:dyDescent="0.2">
      <c r="B69" s="14" t="s">
        <v>76</v>
      </c>
      <c r="C69" s="13">
        <v>2425</v>
      </c>
    </row>
    <row r="70" spans="2:3" ht="18" x14ac:dyDescent="0.2">
      <c r="B70" s="14" t="s">
        <v>77</v>
      </c>
      <c r="C70" s="13">
        <v>2430</v>
      </c>
    </row>
    <row r="71" spans="2:3" ht="18" x14ac:dyDescent="0.2">
      <c r="B71" s="14" t="s">
        <v>78</v>
      </c>
      <c r="C71" s="13">
        <v>2435</v>
      </c>
    </row>
    <row r="72" spans="2:3" ht="18" x14ac:dyDescent="0.2">
      <c r="B72" s="14" t="s">
        <v>79</v>
      </c>
      <c r="C72" s="13">
        <v>2440</v>
      </c>
    </row>
    <row r="73" spans="2:3" ht="18" x14ac:dyDescent="0.2">
      <c r="B73" s="14" t="s">
        <v>80</v>
      </c>
      <c r="C73" s="13">
        <v>2450</v>
      </c>
    </row>
    <row r="74" spans="2:3" ht="18" x14ac:dyDescent="0.2">
      <c r="B74" s="14" t="s">
        <v>81</v>
      </c>
      <c r="C74" s="13">
        <v>2452</v>
      </c>
    </row>
    <row r="75" spans="2:3" ht="18" x14ac:dyDescent="0.2">
      <c r="B75" s="14" t="s">
        <v>82</v>
      </c>
      <c r="C75" s="13">
        <v>2455</v>
      </c>
    </row>
    <row r="76" spans="2:3" ht="18" x14ac:dyDescent="0.2">
      <c r="B76" s="14" t="s">
        <v>83</v>
      </c>
      <c r="C76" s="13">
        <v>2457</v>
      </c>
    </row>
    <row r="77" spans="2:3" ht="18" x14ac:dyDescent="0.2">
      <c r="B77" s="14" t="s">
        <v>84</v>
      </c>
      <c r="C77" s="13">
        <v>2460</v>
      </c>
    </row>
    <row r="78" spans="2:3" ht="18" x14ac:dyDescent="0.2">
      <c r="B78" s="14" t="s">
        <v>85</v>
      </c>
      <c r="C78" s="13">
        <v>2490</v>
      </c>
    </row>
    <row r="79" spans="2:3" ht="18" x14ac:dyDescent="0.2">
      <c r="B79" s="14"/>
      <c r="C79" s="15"/>
    </row>
    <row r="80" spans="2:3" ht="18" x14ac:dyDescent="0.2">
      <c r="B80" s="16" t="s">
        <v>86</v>
      </c>
      <c r="C80" s="15"/>
    </row>
    <row r="81" spans="2:3" ht="18" x14ac:dyDescent="0.2">
      <c r="B81" s="14"/>
      <c r="C81" s="15"/>
    </row>
    <row r="82" spans="2:3" ht="18" x14ac:dyDescent="0.2">
      <c r="B82" s="14" t="s">
        <v>87</v>
      </c>
      <c r="C82" s="13">
        <v>2850</v>
      </c>
    </row>
    <row r="83" spans="2:3" ht="18" x14ac:dyDescent="0.2">
      <c r="B83" s="14" t="s">
        <v>88</v>
      </c>
      <c r="C83" s="13">
        <v>2900</v>
      </c>
    </row>
    <row r="84" spans="2:3" ht="19" thickBot="1" x14ac:dyDescent="0.25">
      <c r="B84" s="14"/>
      <c r="C84" s="17"/>
    </row>
    <row r="85" spans="2:3" ht="25" thickTop="1" thickBot="1" x14ac:dyDescent="0.3">
      <c r="B85" s="263" t="s">
        <v>89</v>
      </c>
      <c r="C85" s="264"/>
    </row>
    <row r="86" spans="2:3" ht="19" thickTop="1" x14ac:dyDescent="0.2">
      <c r="B86" s="14"/>
      <c r="C86" s="11"/>
    </row>
    <row r="87" spans="2:3" ht="18" x14ac:dyDescent="0.2">
      <c r="B87" s="18" t="s">
        <v>90</v>
      </c>
      <c r="C87" s="15"/>
    </row>
    <row r="88" spans="2:3" ht="18" x14ac:dyDescent="0.2">
      <c r="B88" s="18"/>
      <c r="C88" s="15"/>
    </row>
    <row r="89" spans="2:3" ht="18" x14ac:dyDescent="0.2">
      <c r="B89" s="19" t="s">
        <v>91</v>
      </c>
      <c r="C89" s="20">
        <v>3100</v>
      </c>
    </row>
    <row r="90" spans="2:3" ht="18" x14ac:dyDescent="0.2">
      <c r="B90" s="19" t="s">
        <v>92</v>
      </c>
      <c r="C90" s="20">
        <v>3200</v>
      </c>
    </row>
    <row r="91" spans="2:3" ht="18" x14ac:dyDescent="0.2">
      <c r="B91" s="19" t="s">
        <v>93</v>
      </c>
      <c r="C91" s="20">
        <v>3300</v>
      </c>
    </row>
    <row r="92" spans="2:3" ht="18" x14ac:dyDescent="0.2">
      <c r="B92" s="21"/>
      <c r="C92" s="13"/>
    </row>
    <row r="93" spans="2:3" ht="18" x14ac:dyDescent="0.2">
      <c r="B93" s="18" t="s">
        <v>94</v>
      </c>
      <c r="C93" s="13" t="s">
        <v>16</v>
      </c>
    </row>
    <row r="94" spans="2:3" ht="18" x14ac:dyDescent="0.2">
      <c r="B94" s="18"/>
      <c r="C94" s="13"/>
    </row>
    <row r="95" spans="2:3" ht="18" x14ac:dyDescent="0.2">
      <c r="B95" s="21" t="s">
        <v>95</v>
      </c>
      <c r="C95" s="13">
        <v>3400</v>
      </c>
    </row>
    <row r="96" spans="2:3" ht="18" x14ac:dyDescent="0.2">
      <c r="B96" s="21" t="s">
        <v>96</v>
      </c>
      <c r="C96" s="13">
        <v>3401</v>
      </c>
    </row>
    <row r="97" spans="2:3" ht="18" x14ac:dyDescent="0.2">
      <c r="B97" s="21"/>
      <c r="C97" s="13" t="s">
        <v>16</v>
      </c>
    </row>
    <row r="98" spans="2:3" ht="18" x14ac:dyDescent="0.2">
      <c r="B98" s="18" t="s">
        <v>97</v>
      </c>
      <c r="C98" s="13"/>
    </row>
    <row r="99" spans="2:3" ht="18" x14ac:dyDescent="0.2">
      <c r="B99" s="21"/>
      <c r="C99" s="13"/>
    </row>
    <row r="100" spans="2:3" ht="18" x14ac:dyDescent="0.2">
      <c r="B100" s="21" t="s">
        <v>98</v>
      </c>
      <c r="C100" s="13">
        <v>3475</v>
      </c>
    </row>
    <row r="101" spans="2:3" ht="18" x14ac:dyDescent="0.2">
      <c r="B101" s="21" t="s">
        <v>99</v>
      </c>
      <c r="C101" s="13">
        <v>3485</v>
      </c>
    </row>
    <row r="102" spans="2:3" ht="18" x14ac:dyDescent="0.2">
      <c r="B102" s="21" t="s">
        <v>100</v>
      </c>
      <c r="C102" s="13">
        <v>3490</v>
      </c>
    </row>
    <row r="103" spans="2:3" ht="19" thickBot="1" x14ac:dyDescent="0.25">
      <c r="B103" s="14"/>
      <c r="C103" s="22"/>
    </row>
    <row r="104" spans="2:3" ht="25" thickTop="1" thickBot="1" x14ac:dyDescent="0.3">
      <c r="B104" s="263" t="s">
        <v>101</v>
      </c>
      <c r="C104" s="264"/>
    </row>
    <row r="105" spans="2:3" ht="19" thickTop="1" x14ac:dyDescent="0.2">
      <c r="B105" s="14" t="s">
        <v>16</v>
      </c>
      <c r="C105" s="23" t="s">
        <v>16</v>
      </c>
    </row>
    <row r="106" spans="2:3" ht="18" x14ac:dyDescent="0.2">
      <c r="B106" s="24" t="s">
        <v>102</v>
      </c>
      <c r="C106" s="15"/>
    </row>
    <row r="107" spans="2:3" ht="18" x14ac:dyDescent="0.2">
      <c r="B107" s="24"/>
      <c r="C107" s="15"/>
    </row>
    <row r="108" spans="2:3" ht="18" x14ac:dyDescent="0.2">
      <c r="B108" s="25" t="s">
        <v>103</v>
      </c>
      <c r="C108" s="13">
        <v>4100</v>
      </c>
    </row>
    <row r="109" spans="2:3" ht="18" x14ac:dyDescent="0.2">
      <c r="B109" s="26" t="s">
        <v>104</v>
      </c>
      <c r="C109" s="13">
        <v>4110</v>
      </c>
    </row>
    <row r="110" spans="2:3" ht="18" x14ac:dyDescent="0.2">
      <c r="B110" s="26" t="s">
        <v>105</v>
      </c>
      <c r="C110" s="13">
        <v>4120</v>
      </c>
    </row>
    <row r="111" spans="2:3" ht="18" x14ac:dyDescent="0.2">
      <c r="B111" s="27" t="s">
        <v>106</v>
      </c>
      <c r="C111" s="13">
        <v>4130</v>
      </c>
    </row>
    <row r="112" spans="2:3" ht="18" x14ac:dyDescent="0.2">
      <c r="B112" s="27" t="s">
        <v>107</v>
      </c>
      <c r="C112" s="13">
        <v>4150</v>
      </c>
    </row>
    <row r="113" spans="2:3" ht="18" x14ac:dyDescent="0.2">
      <c r="B113" s="27" t="s">
        <v>108</v>
      </c>
      <c r="C113" s="13">
        <v>4160</v>
      </c>
    </row>
    <row r="114" spans="2:3" ht="18" x14ac:dyDescent="0.2">
      <c r="B114" s="27" t="s">
        <v>109</v>
      </c>
      <c r="C114" s="13">
        <v>4170</v>
      </c>
    </row>
    <row r="115" spans="2:3" ht="18" x14ac:dyDescent="0.2">
      <c r="B115" s="27" t="s">
        <v>110</v>
      </c>
      <c r="C115" s="13">
        <v>4180</v>
      </c>
    </row>
    <row r="116" spans="2:3" ht="18" x14ac:dyDescent="0.2">
      <c r="B116" s="27" t="s">
        <v>111</v>
      </c>
      <c r="C116" s="13">
        <v>4200</v>
      </c>
    </row>
    <row r="117" spans="2:3" ht="18" x14ac:dyDescent="0.2">
      <c r="B117" s="27" t="s">
        <v>112</v>
      </c>
      <c r="C117" s="13">
        <v>4210</v>
      </c>
    </row>
    <row r="118" spans="2:3" ht="18" x14ac:dyDescent="0.2">
      <c r="B118" s="27" t="s">
        <v>113</v>
      </c>
      <c r="C118" s="13">
        <v>4220</v>
      </c>
    </row>
    <row r="119" spans="2:3" ht="18" x14ac:dyDescent="0.2">
      <c r="B119" s="27" t="s">
        <v>114</v>
      </c>
      <c r="C119" s="13">
        <v>4230</v>
      </c>
    </row>
    <row r="120" spans="2:3" ht="18" x14ac:dyDescent="0.2">
      <c r="B120" s="27" t="s">
        <v>115</v>
      </c>
      <c r="C120" s="13">
        <v>4240</v>
      </c>
    </row>
    <row r="121" spans="2:3" ht="18" x14ac:dyDescent="0.2">
      <c r="B121" s="27" t="s">
        <v>116</v>
      </c>
      <c r="C121" s="13">
        <v>4450</v>
      </c>
    </row>
    <row r="122" spans="2:3" ht="18" x14ac:dyDescent="0.2">
      <c r="B122" s="27" t="s">
        <v>117</v>
      </c>
      <c r="C122" s="13">
        <v>4270</v>
      </c>
    </row>
    <row r="123" spans="2:3" ht="18" x14ac:dyDescent="0.2">
      <c r="B123" s="27" t="s">
        <v>118</v>
      </c>
      <c r="C123" s="13">
        <v>4290</v>
      </c>
    </row>
    <row r="124" spans="2:3" ht="18" x14ac:dyDescent="0.2">
      <c r="B124" s="27" t="s">
        <v>119</v>
      </c>
      <c r="C124" s="13">
        <v>4300</v>
      </c>
    </row>
    <row r="125" spans="2:3" ht="18" x14ac:dyDescent="0.2">
      <c r="B125" s="27" t="s">
        <v>120</v>
      </c>
      <c r="C125" s="13">
        <v>4500</v>
      </c>
    </row>
    <row r="126" spans="2:3" ht="18" x14ac:dyDescent="0.2">
      <c r="B126" s="27" t="s">
        <v>121</v>
      </c>
      <c r="C126" s="13">
        <v>4510</v>
      </c>
    </row>
    <row r="127" spans="2:3" ht="18" x14ac:dyDescent="0.2">
      <c r="B127" s="27" t="s">
        <v>122</v>
      </c>
      <c r="C127" s="13">
        <v>4520</v>
      </c>
    </row>
    <row r="128" spans="2:3" ht="18" x14ac:dyDescent="0.2">
      <c r="B128" s="27" t="s">
        <v>123</v>
      </c>
      <c r="C128" s="13">
        <v>4640</v>
      </c>
    </row>
    <row r="129" spans="2:3" ht="19" thickBot="1" x14ac:dyDescent="0.25">
      <c r="B129" s="14"/>
      <c r="C129" s="17"/>
    </row>
    <row r="130" spans="2:3" ht="25" thickTop="1" thickBot="1" x14ac:dyDescent="0.3">
      <c r="B130" s="263" t="s">
        <v>124</v>
      </c>
      <c r="C130" s="264"/>
    </row>
    <row r="131" spans="2:3" ht="19" thickTop="1" x14ac:dyDescent="0.2">
      <c r="B131" s="14"/>
      <c r="C131" s="11"/>
    </row>
    <row r="132" spans="2:3" ht="18" x14ac:dyDescent="0.2">
      <c r="B132" s="28" t="s">
        <v>125</v>
      </c>
      <c r="C132" s="15"/>
    </row>
    <row r="133" spans="2:3" ht="18" x14ac:dyDescent="0.2">
      <c r="B133" s="28"/>
      <c r="C133" s="15"/>
    </row>
    <row r="134" spans="2:3" ht="18" x14ac:dyDescent="0.2">
      <c r="B134" s="29" t="s">
        <v>126</v>
      </c>
      <c r="C134" s="13">
        <v>5010</v>
      </c>
    </row>
    <row r="135" spans="2:3" ht="18" x14ac:dyDescent="0.2">
      <c r="B135" s="29" t="s">
        <v>127</v>
      </c>
      <c r="C135" s="13">
        <v>5100</v>
      </c>
    </row>
    <row r="136" spans="2:3" ht="18" x14ac:dyDescent="0.2">
      <c r="B136" s="29" t="s">
        <v>128</v>
      </c>
      <c r="C136" s="13">
        <v>5010</v>
      </c>
    </row>
    <row r="137" spans="2:3" ht="18" x14ac:dyDescent="0.2">
      <c r="B137" s="29" t="s">
        <v>129</v>
      </c>
      <c r="C137" s="13">
        <v>5120</v>
      </c>
    </row>
    <row r="138" spans="2:3" ht="18" x14ac:dyDescent="0.2">
      <c r="B138" s="29" t="s">
        <v>130</v>
      </c>
      <c r="C138" s="13">
        <v>5130</v>
      </c>
    </row>
    <row r="139" spans="2:3" ht="18" x14ac:dyDescent="0.2">
      <c r="B139" s="29" t="s">
        <v>131</v>
      </c>
      <c r="C139" s="13">
        <v>5140</v>
      </c>
    </row>
    <row r="140" spans="2:3" ht="18" x14ac:dyDescent="0.2">
      <c r="B140" s="29" t="s">
        <v>132</v>
      </c>
      <c r="C140" s="13">
        <v>5150</v>
      </c>
    </row>
    <row r="141" spans="2:3" ht="18" x14ac:dyDescent="0.2">
      <c r="B141" s="29"/>
      <c r="C141" s="13"/>
    </row>
    <row r="142" spans="2:3" ht="18" x14ac:dyDescent="0.2">
      <c r="B142" s="30" t="s">
        <v>133</v>
      </c>
      <c r="C142" s="13" t="s">
        <v>16</v>
      </c>
    </row>
    <row r="143" spans="2:3" ht="18" x14ac:dyDescent="0.2">
      <c r="B143" s="31"/>
      <c r="C143" s="13"/>
    </row>
    <row r="144" spans="2:3" ht="18" x14ac:dyDescent="0.2">
      <c r="B144" s="32" t="s">
        <v>134</v>
      </c>
      <c r="C144" s="13">
        <v>5300</v>
      </c>
    </row>
    <row r="145" spans="2:3" ht="18" x14ac:dyDescent="0.2">
      <c r="B145" s="32" t="s">
        <v>135</v>
      </c>
      <c r="C145" s="13">
        <v>5310</v>
      </c>
    </row>
    <row r="146" spans="2:3" ht="18" x14ac:dyDescent="0.2">
      <c r="B146" s="33" t="s">
        <v>136</v>
      </c>
      <c r="C146" s="13">
        <v>5315</v>
      </c>
    </row>
    <row r="147" spans="2:3" ht="18" x14ac:dyDescent="0.2">
      <c r="B147" s="33" t="s">
        <v>137</v>
      </c>
      <c r="C147" s="13">
        <v>5320</v>
      </c>
    </row>
    <row r="148" spans="2:3" ht="18" x14ac:dyDescent="0.2">
      <c r="B148" s="33" t="s">
        <v>138</v>
      </c>
      <c r="C148" s="13">
        <v>5330</v>
      </c>
    </row>
    <row r="149" spans="2:3" ht="18" x14ac:dyDescent="0.2">
      <c r="B149" s="33" t="s">
        <v>139</v>
      </c>
      <c r="C149" s="13">
        <v>5340</v>
      </c>
    </row>
    <row r="150" spans="2:3" ht="18" x14ac:dyDescent="0.2">
      <c r="B150" s="34" t="s">
        <v>9</v>
      </c>
      <c r="C150" s="13">
        <v>5410</v>
      </c>
    </row>
    <row r="151" spans="2:3" ht="18" x14ac:dyDescent="0.2">
      <c r="B151" s="34" t="s">
        <v>140</v>
      </c>
      <c r="C151" s="13">
        <v>5415</v>
      </c>
    </row>
    <row r="152" spans="2:3" ht="18" x14ac:dyDescent="0.2">
      <c r="B152" s="34" t="s">
        <v>141</v>
      </c>
      <c r="C152" s="13">
        <v>5420</v>
      </c>
    </row>
    <row r="153" spans="2:3" ht="18" x14ac:dyDescent="0.2">
      <c r="B153" s="34" t="s">
        <v>10</v>
      </c>
      <c r="C153" s="13">
        <v>5500</v>
      </c>
    </row>
    <row r="154" spans="2:3" ht="18" x14ac:dyDescent="0.2">
      <c r="B154" s="27" t="s">
        <v>142</v>
      </c>
      <c r="C154" s="13">
        <v>5530</v>
      </c>
    </row>
    <row r="155" spans="2:3" ht="18" x14ac:dyDescent="0.2">
      <c r="B155" s="27" t="s">
        <v>143</v>
      </c>
      <c r="C155" s="13">
        <v>5600</v>
      </c>
    </row>
    <row r="156" spans="2:3" ht="18" x14ac:dyDescent="0.2">
      <c r="B156" s="27" t="s">
        <v>144</v>
      </c>
      <c r="C156" s="13">
        <v>5620</v>
      </c>
    </row>
    <row r="157" spans="2:3" ht="18" x14ac:dyDescent="0.2">
      <c r="B157" s="27" t="s">
        <v>145</v>
      </c>
      <c r="C157" s="13">
        <v>5630</v>
      </c>
    </row>
    <row r="158" spans="2:3" ht="18" x14ac:dyDescent="0.2">
      <c r="B158" s="27" t="s">
        <v>146</v>
      </c>
      <c r="C158" s="13">
        <v>5640</v>
      </c>
    </row>
    <row r="159" spans="2:3" ht="18" x14ac:dyDescent="0.2">
      <c r="B159" s="27" t="s">
        <v>147</v>
      </c>
      <c r="C159" s="13">
        <v>5650</v>
      </c>
    </row>
    <row r="160" spans="2:3" ht="18" x14ac:dyDescent="0.2">
      <c r="B160" s="27" t="s">
        <v>11</v>
      </c>
      <c r="C160" s="13">
        <v>5660</v>
      </c>
    </row>
    <row r="161" spans="2:3" ht="18" x14ac:dyDescent="0.2">
      <c r="B161" s="27" t="s">
        <v>148</v>
      </c>
      <c r="C161" s="13">
        <v>5670</v>
      </c>
    </row>
    <row r="162" spans="2:3" ht="18" x14ac:dyDescent="0.2">
      <c r="B162" s="27" t="s">
        <v>149</v>
      </c>
      <c r="C162" s="13">
        <v>5680</v>
      </c>
    </row>
    <row r="163" spans="2:3" ht="18" x14ac:dyDescent="0.2">
      <c r="B163" s="27" t="s">
        <v>150</v>
      </c>
      <c r="C163" s="13">
        <v>5690</v>
      </c>
    </row>
    <row r="164" spans="2:3" ht="18" x14ac:dyDescent="0.2">
      <c r="B164" s="27" t="s">
        <v>151</v>
      </c>
      <c r="C164" s="13">
        <v>5700</v>
      </c>
    </row>
    <row r="165" spans="2:3" ht="18" x14ac:dyDescent="0.2">
      <c r="B165" s="25" t="s">
        <v>152</v>
      </c>
      <c r="C165" s="13">
        <v>5705</v>
      </c>
    </row>
    <row r="166" spans="2:3" ht="18" x14ac:dyDescent="0.2">
      <c r="B166" s="26" t="s">
        <v>153</v>
      </c>
      <c r="C166" s="13">
        <v>5710</v>
      </c>
    </row>
    <row r="167" spans="2:3" ht="18" x14ac:dyDescent="0.2">
      <c r="B167" s="35" t="s">
        <v>154</v>
      </c>
      <c r="C167" s="13">
        <v>5715</v>
      </c>
    </row>
    <row r="168" spans="2:3" ht="18" x14ac:dyDescent="0.2">
      <c r="B168" s="35" t="s">
        <v>155</v>
      </c>
      <c r="C168" s="13">
        <v>5720</v>
      </c>
    </row>
    <row r="169" spans="2:3" ht="18" x14ac:dyDescent="0.2">
      <c r="B169" s="35" t="s">
        <v>7</v>
      </c>
      <c r="C169" s="13">
        <v>5725</v>
      </c>
    </row>
    <row r="170" spans="2:3" ht="18" x14ac:dyDescent="0.2">
      <c r="B170" s="35" t="s">
        <v>12</v>
      </c>
      <c r="C170" s="13">
        <v>5730</v>
      </c>
    </row>
    <row r="171" spans="2:3" ht="18" x14ac:dyDescent="0.2">
      <c r="B171" s="26" t="s">
        <v>13</v>
      </c>
      <c r="C171" s="13">
        <v>5735</v>
      </c>
    </row>
    <row r="172" spans="2:3" ht="18" x14ac:dyDescent="0.2">
      <c r="B172" s="26" t="s">
        <v>14</v>
      </c>
      <c r="C172" s="13">
        <v>5740</v>
      </c>
    </row>
    <row r="173" spans="2:3" ht="18" x14ac:dyDescent="0.2">
      <c r="B173" s="26" t="s">
        <v>15</v>
      </c>
      <c r="C173" s="13">
        <v>5750</v>
      </c>
    </row>
    <row r="174" spans="2:3" ht="18" x14ac:dyDescent="0.2">
      <c r="B174" s="26" t="s">
        <v>156</v>
      </c>
      <c r="C174" s="13">
        <v>5760</v>
      </c>
    </row>
    <row r="175" spans="2:3" ht="18" x14ac:dyDescent="0.2">
      <c r="B175" s="26" t="s">
        <v>157</v>
      </c>
      <c r="C175" s="13">
        <v>5780</v>
      </c>
    </row>
    <row r="176" spans="2:3" ht="18" x14ac:dyDescent="0.2">
      <c r="B176" s="26" t="s">
        <v>158</v>
      </c>
      <c r="C176" s="13">
        <v>5790</v>
      </c>
    </row>
    <row r="177" spans="2:3" ht="18" x14ac:dyDescent="0.2">
      <c r="B177" s="27" t="s">
        <v>159</v>
      </c>
      <c r="C177" s="13">
        <v>5815</v>
      </c>
    </row>
    <row r="178" spans="2:3" ht="18" x14ac:dyDescent="0.2">
      <c r="B178" s="36" t="s">
        <v>160</v>
      </c>
      <c r="C178" s="13">
        <v>5820</v>
      </c>
    </row>
    <row r="179" spans="2:3" ht="18" x14ac:dyDescent="0.2">
      <c r="B179" s="37" t="s">
        <v>161</v>
      </c>
      <c r="C179" s="13">
        <v>5830</v>
      </c>
    </row>
    <row r="180" spans="2:3" ht="18" x14ac:dyDescent="0.2">
      <c r="B180" s="37" t="s">
        <v>162</v>
      </c>
      <c r="C180" s="13">
        <v>5840</v>
      </c>
    </row>
    <row r="181" spans="2:3" ht="18" x14ac:dyDescent="0.2">
      <c r="B181" s="37" t="s">
        <v>163</v>
      </c>
      <c r="C181" s="13">
        <v>5850</v>
      </c>
    </row>
    <row r="182" spans="2:3" ht="18" x14ac:dyDescent="0.2">
      <c r="B182" s="37" t="s">
        <v>164</v>
      </c>
      <c r="C182" s="13">
        <v>5870</v>
      </c>
    </row>
    <row r="183" spans="2:3" ht="18" x14ac:dyDescent="0.2">
      <c r="B183" s="38" t="s">
        <v>165</v>
      </c>
      <c r="C183" s="13">
        <v>5875</v>
      </c>
    </row>
    <row r="184" spans="2:3" ht="18" x14ac:dyDescent="0.2">
      <c r="B184" s="38" t="s">
        <v>166</v>
      </c>
      <c r="C184" s="13">
        <v>5880</v>
      </c>
    </row>
    <row r="185" spans="2:3" ht="18" x14ac:dyDescent="0.2">
      <c r="B185" s="38" t="s">
        <v>167</v>
      </c>
      <c r="C185" s="13">
        <v>5885</v>
      </c>
    </row>
    <row r="186" spans="2:3" ht="18" x14ac:dyDescent="0.2">
      <c r="B186" s="14" t="s">
        <v>168</v>
      </c>
      <c r="C186" s="13">
        <v>5900</v>
      </c>
    </row>
    <row r="187" spans="2:3" ht="18" x14ac:dyDescent="0.2">
      <c r="B187" s="14"/>
      <c r="C187" s="15"/>
    </row>
    <row r="188" spans="2:3" ht="18" x14ac:dyDescent="0.2">
      <c r="B188" s="39" t="s">
        <v>169</v>
      </c>
      <c r="C188" s="13">
        <v>5995</v>
      </c>
    </row>
    <row r="189" spans="2:3" ht="18" x14ac:dyDescent="0.2">
      <c r="B189" s="14"/>
      <c r="C189" s="15"/>
    </row>
    <row r="190" spans="2:3" ht="18" x14ac:dyDescent="0.2">
      <c r="B190" s="14" t="s">
        <v>8</v>
      </c>
      <c r="C190" s="13">
        <v>5999</v>
      </c>
    </row>
    <row r="191" spans="2:3" ht="19" thickBot="1" x14ac:dyDescent="0.25">
      <c r="B191" s="40"/>
      <c r="C191" s="22"/>
    </row>
    <row r="192" spans="2:3" ht="14" thickTop="1" x14ac:dyDescent="0.15"/>
  </sheetData>
  <mergeCells count="6">
    <mergeCell ref="B130:C130"/>
    <mergeCell ref="B2:C2"/>
    <mergeCell ref="B4:C4"/>
    <mergeCell ref="B49:C49"/>
    <mergeCell ref="B85:C85"/>
    <mergeCell ref="B104:C10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7E853-17CF-9745-B276-4249F22673E5}">
  <sheetPr>
    <tabColor theme="9" tint="0.79998168889431442"/>
    <pageSetUpPr fitToPage="1"/>
  </sheetPr>
  <dimension ref="B1:R80"/>
  <sheetViews>
    <sheetView showGridLines="0" zoomScale="170" zoomScaleNormal="170" workbookViewId="0">
      <selection activeCell="C3" sqref="C3"/>
    </sheetView>
  </sheetViews>
  <sheetFormatPr baseColWidth="10" defaultColWidth="11.5" defaultRowHeight="15" x14ac:dyDescent="0.2"/>
  <cols>
    <col min="1" max="1" width="4.5" style="1" customWidth="1"/>
    <col min="2" max="5" width="15.6640625" style="1" customWidth="1"/>
    <col min="6" max="6" width="45.1640625" style="1" customWidth="1"/>
    <col min="7" max="9" width="15.6640625" style="1" customWidth="1"/>
    <col min="10" max="10" width="2.6640625" style="1" customWidth="1"/>
    <col min="11" max="17" width="11.5" style="1"/>
    <col min="18" max="18" width="13.83203125" style="1" bestFit="1" customWidth="1"/>
    <col min="19" max="16384" width="11.5" style="1"/>
  </cols>
  <sheetData>
    <row r="1" spans="2:18" ht="16" x14ac:dyDescent="0.2">
      <c r="B1" s="307" t="s">
        <v>0</v>
      </c>
      <c r="C1" s="308"/>
      <c r="D1" s="308"/>
      <c r="E1" s="308"/>
      <c r="F1" s="308"/>
      <c r="G1" s="308"/>
      <c r="H1" s="308"/>
      <c r="I1" s="308"/>
      <c r="K1"/>
      <c r="L1"/>
      <c r="M1"/>
      <c r="N1"/>
      <c r="O1"/>
      <c r="P1"/>
      <c r="Q1"/>
      <c r="R1"/>
    </row>
    <row r="2" spans="2:18" ht="16" x14ac:dyDescent="0.2">
      <c r="B2" s="2" t="s">
        <v>183</v>
      </c>
      <c r="C2" s="2"/>
      <c r="D2" s="2"/>
      <c r="E2" s="2"/>
      <c r="K2"/>
      <c r="L2"/>
      <c r="M2"/>
      <c r="N2"/>
      <c r="O2"/>
      <c r="P2"/>
      <c r="Q2"/>
      <c r="R2"/>
    </row>
    <row r="3" spans="2:18" x14ac:dyDescent="0.2">
      <c r="K3"/>
      <c r="L3"/>
      <c r="M3"/>
      <c r="N3"/>
      <c r="O3"/>
      <c r="P3"/>
      <c r="Q3"/>
      <c r="R3"/>
    </row>
    <row r="4" spans="2:18" ht="30" customHeight="1" x14ac:dyDescent="0.2">
      <c r="B4" s="379" t="s">
        <v>289</v>
      </c>
      <c r="C4" s="380"/>
      <c r="D4" s="380"/>
      <c r="E4" s="380"/>
      <c r="F4" s="380"/>
      <c r="G4" s="380"/>
      <c r="H4" s="380"/>
      <c r="I4" s="245" t="s">
        <v>294</v>
      </c>
      <c r="K4"/>
      <c r="L4"/>
      <c r="M4"/>
      <c r="N4"/>
      <c r="O4"/>
      <c r="P4"/>
      <c r="Q4"/>
      <c r="R4"/>
    </row>
    <row r="5" spans="2:18" ht="32" x14ac:dyDescent="0.2">
      <c r="B5" s="71" t="s">
        <v>1</v>
      </c>
      <c r="C5" s="373" t="s">
        <v>2</v>
      </c>
      <c r="D5" s="374"/>
      <c r="E5" s="374"/>
      <c r="F5" s="375"/>
      <c r="G5" s="72" t="s">
        <v>3</v>
      </c>
      <c r="H5" s="73" t="s">
        <v>4</v>
      </c>
      <c r="I5" s="73" t="s">
        <v>5</v>
      </c>
      <c r="K5"/>
      <c r="L5"/>
      <c r="M5"/>
      <c r="N5"/>
      <c r="O5"/>
      <c r="P5"/>
      <c r="Q5"/>
      <c r="R5"/>
    </row>
    <row r="6" spans="2:18" x14ac:dyDescent="0.2">
      <c r="B6" s="74" t="s">
        <v>182</v>
      </c>
      <c r="C6" s="75"/>
      <c r="D6" s="75"/>
      <c r="E6" s="222" t="s">
        <v>16</v>
      </c>
      <c r="F6" s="75"/>
      <c r="G6" s="76"/>
      <c r="H6" s="77" t="s">
        <v>16</v>
      </c>
      <c r="I6" s="77"/>
      <c r="K6"/>
      <c r="L6"/>
      <c r="M6"/>
      <c r="N6"/>
      <c r="O6"/>
      <c r="P6"/>
      <c r="Q6"/>
      <c r="R6"/>
    </row>
    <row r="7" spans="2:18" x14ac:dyDescent="0.2">
      <c r="B7" s="78" t="s">
        <v>16</v>
      </c>
      <c r="C7" s="366" t="s">
        <v>16</v>
      </c>
      <c r="D7" s="367" t="s">
        <v>33</v>
      </c>
      <c r="E7" s="367" t="s">
        <v>33</v>
      </c>
      <c r="F7" s="368" t="s">
        <v>33</v>
      </c>
      <c r="G7" s="82" t="s">
        <v>16</v>
      </c>
      <c r="H7" s="83" t="s">
        <v>16</v>
      </c>
      <c r="I7" s="84"/>
      <c r="K7"/>
      <c r="L7"/>
      <c r="M7"/>
      <c r="N7"/>
      <c r="O7"/>
      <c r="P7"/>
      <c r="Q7"/>
      <c r="R7"/>
    </row>
    <row r="8" spans="2:18" x14ac:dyDescent="0.2">
      <c r="B8" s="223" t="s">
        <v>6</v>
      </c>
      <c r="C8" s="376" t="str">
        <f>' Chiffrier'!C37</f>
        <v xml:space="preserve"> Services rendus</v>
      </c>
      <c r="D8" s="377"/>
      <c r="E8" s="377"/>
      <c r="F8" s="378"/>
      <c r="G8" s="224">
        <f>' Chiffrier'!B37</f>
        <v>4120</v>
      </c>
      <c r="H8" s="225">
        <v>0</v>
      </c>
      <c r="I8" s="84" t="s">
        <v>16</v>
      </c>
      <c r="K8"/>
      <c r="L8"/>
      <c r="M8"/>
      <c r="N8"/>
      <c r="O8"/>
      <c r="P8"/>
      <c r="Q8"/>
      <c r="R8"/>
    </row>
    <row r="9" spans="2:18" ht="15" customHeight="1" x14ac:dyDescent="0.2">
      <c r="B9" s="226"/>
      <c r="C9" s="376" t="str">
        <f>' Chiffrier'!C39</f>
        <v>Salaires</v>
      </c>
      <c r="D9" s="377"/>
      <c r="E9" s="377"/>
      <c r="F9" s="378"/>
      <c r="G9" s="224">
        <f>' Chiffrier'!B39</f>
        <v>5300</v>
      </c>
      <c r="H9" s="225" t="s">
        <v>16</v>
      </c>
      <c r="I9" s="227">
        <v>0</v>
      </c>
      <c r="K9"/>
      <c r="L9"/>
      <c r="M9"/>
      <c r="N9"/>
      <c r="O9"/>
      <c r="P9"/>
      <c r="Q9"/>
      <c r="R9"/>
    </row>
    <row r="10" spans="2:18" ht="15" customHeight="1" x14ac:dyDescent="0.2">
      <c r="B10" s="228"/>
      <c r="C10" s="354" t="str">
        <f>' Chiffrier'!C40</f>
        <v>Loyer</v>
      </c>
      <c r="D10" s="355"/>
      <c r="E10" s="355"/>
      <c r="F10" s="356"/>
      <c r="G10" s="224">
        <f>' Chiffrier'!B40</f>
        <v>5410</v>
      </c>
      <c r="H10" s="225" t="s">
        <v>16</v>
      </c>
      <c r="I10" s="230">
        <v>0</v>
      </c>
      <c r="K10"/>
      <c r="L10"/>
      <c r="M10"/>
      <c r="N10"/>
      <c r="O10"/>
      <c r="P10"/>
      <c r="Q10"/>
      <c r="R10"/>
    </row>
    <row r="11" spans="2:18" ht="15" customHeight="1" x14ac:dyDescent="0.2">
      <c r="B11" s="228"/>
      <c r="C11" s="381" t="str">
        <f>' Chiffrier'!C42</f>
        <v>Publicité</v>
      </c>
      <c r="D11" s="382"/>
      <c r="E11" s="382"/>
      <c r="F11" s="383"/>
      <c r="G11" s="229">
        <f>' Chiffrier'!B42</f>
        <v>5420</v>
      </c>
      <c r="H11" s="230"/>
      <c r="I11" s="230">
        <v>0</v>
      </c>
      <c r="K11"/>
      <c r="L11"/>
      <c r="M11"/>
      <c r="N11"/>
      <c r="O11"/>
      <c r="P11"/>
      <c r="Q11"/>
      <c r="R11"/>
    </row>
    <row r="12" spans="2:18" ht="15" customHeight="1" x14ac:dyDescent="0.2">
      <c r="B12" s="228"/>
      <c r="C12" s="381" t="str">
        <f>' Chiffrier'!C43</f>
        <v>Frais de bureau</v>
      </c>
      <c r="D12" s="382"/>
      <c r="E12" s="382"/>
      <c r="F12" s="383"/>
      <c r="G12" s="229">
        <f>' Chiffrier'!B43</f>
        <v>5500</v>
      </c>
      <c r="H12" s="230"/>
      <c r="I12" s="230">
        <v>0</v>
      </c>
      <c r="K12"/>
      <c r="L12"/>
      <c r="M12"/>
      <c r="N12"/>
      <c r="O12"/>
      <c r="P12"/>
      <c r="Q12"/>
      <c r="R12"/>
    </row>
    <row r="13" spans="2:18" ht="15" customHeight="1" x14ac:dyDescent="0.2">
      <c r="B13" s="231" t="s">
        <v>16</v>
      </c>
      <c r="C13" s="384" t="str">
        <f>' Chiffrier'!C44</f>
        <v>Entretien et réparation — matériel roulant</v>
      </c>
      <c r="D13" s="385"/>
      <c r="E13" s="385"/>
      <c r="F13" s="386"/>
      <c r="G13" s="229">
        <f>' Chiffrier'!B44</f>
        <v>5600</v>
      </c>
      <c r="H13" s="230" t="s">
        <v>16</v>
      </c>
      <c r="I13" s="230">
        <v>0</v>
      </c>
      <c r="K13"/>
      <c r="L13"/>
      <c r="M13"/>
      <c r="N13"/>
      <c r="O13"/>
      <c r="P13"/>
      <c r="Q13"/>
      <c r="R13"/>
    </row>
    <row r="14" spans="2:18" ht="15" customHeight="1" x14ac:dyDescent="0.2">
      <c r="B14" s="228"/>
      <c r="C14" s="354" t="str">
        <f>' Chiffrier'!C47</f>
        <v>Électricité</v>
      </c>
      <c r="D14" s="355"/>
      <c r="E14" s="355"/>
      <c r="F14" s="356"/>
      <c r="G14" s="229">
        <f>' Chiffrier'!B47</f>
        <v>5730</v>
      </c>
      <c r="H14" s="230"/>
      <c r="I14" s="230">
        <v>0</v>
      </c>
      <c r="K14"/>
      <c r="L14"/>
      <c r="M14"/>
      <c r="N14"/>
      <c r="O14"/>
      <c r="P14"/>
      <c r="Q14"/>
      <c r="R14"/>
    </row>
    <row r="15" spans="2:18" ht="15" customHeight="1" x14ac:dyDescent="0.2">
      <c r="B15" s="228"/>
      <c r="C15" s="354" t="str">
        <f>' Chiffrier'!C49</f>
        <v>Assurance</v>
      </c>
      <c r="D15" s="355"/>
      <c r="E15" s="355"/>
      <c r="F15" s="356"/>
      <c r="G15" s="229">
        <f>' Chiffrier'!B49</f>
        <v>5740</v>
      </c>
      <c r="H15" s="230"/>
      <c r="I15" s="230">
        <v>0</v>
      </c>
      <c r="K15"/>
      <c r="L15"/>
      <c r="M15"/>
      <c r="N15"/>
      <c r="O15"/>
      <c r="P15"/>
      <c r="Q15"/>
      <c r="R15"/>
    </row>
    <row r="16" spans="2:18" ht="15" customHeight="1" x14ac:dyDescent="0.2">
      <c r="B16" s="228"/>
      <c r="C16" s="354" t="str">
        <f>' Chiffrier'!C50</f>
        <v>Télécommunications</v>
      </c>
      <c r="D16" s="355"/>
      <c r="E16" s="355"/>
      <c r="F16" s="356"/>
      <c r="G16" s="229">
        <f>' Chiffrier'!B50</f>
        <v>5750</v>
      </c>
      <c r="H16" s="230"/>
      <c r="I16" s="230">
        <v>0</v>
      </c>
      <c r="K16"/>
      <c r="L16"/>
      <c r="M16"/>
      <c r="N16"/>
      <c r="O16"/>
      <c r="P16"/>
      <c r="Q16"/>
      <c r="R16"/>
    </row>
    <row r="17" spans="2:18" ht="15" customHeight="1" x14ac:dyDescent="0.2">
      <c r="B17" s="228"/>
      <c r="C17" s="354" t="str">
        <f>' Chiffrier'!C51</f>
        <v>Charges d’intérêts</v>
      </c>
      <c r="D17" s="355"/>
      <c r="E17" s="355"/>
      <c r="F17" s="356"/>
      <c r="G17" s="229">
        <f>' Chiffrier'!B51</f>
        <v>5780</v>
      </c>
      <c r="H17" s="230"/>
      <c r="I17" s="230">
        <v>0</v>
      </c>
      <c r="K17"/>
      <c r="L17"/>
      <c r="M17"/>
      <c r="N17"/>
      <c r="O17"/>
      <c r="P17"/>
      <c r="Q17"/>
      <c r="R17"/>
    </row>
    <row r="18" spans="2:18" ht="15" customHeight="1" x14ac:dyDescent="0.2">
      <c r="B18" s="228"/>
      <c r="C18" s="354" t="str">
        <f>' Chiffrier'!C53</f>
        <v>Amortissement — Matériel roulant</v>
      </c>
      <c r="D18" s="355"/>
      <c r="E18" s="355"/>
      <c r="F18" s="356"/>
      <c r="G18" s="229">
        <f>' Chiffrier'!B53</f>
        <v>5820</v>
      </c>
      <c r="H18" s="230"/>
      <c r="I18" s="230">
        <v>0</v>
      </c>
      <c r="K18"/>
      <c r="L18"/>
      <c r="M18"/>
      <c r="N18"/>
      <c r="O18"/>
      <c r="P18"/>
      <c r="Q18"/>
      <c r="R18"/>
    </row>
    <row r="19" spans="2:18" ht="15" customHeight="1" x14ac:dyDescent="0.2">
      <c r="B19" s="228"/>
      <c r="C19" s="354" t="str">
        <f>' Chiffrier'!C57</f>
        <v>Amortissement — ameublement de bureau</v>
      </c>
      <c r="D19" s="355"/>
      <c r="E19" s="355"/>
      <c r="F19" s="356"/>
      <c r="G19" s="229">
        <f>' Chiffrier'!B57</f>
        <v>5870</v>
      </c>
      <c r="H19" s="230"/>
      <c r="I19" s="230">
        <v>0</v>
      </c>
      <c r="K19"/>
      <c r="L19"/>
      <c r="M19"/>
      <c r="N19"/>
      <c r="O19"/>
      <c r="P19"/>
      <c r="Q19"/>
      <c r="R19"/>
    </row>
    <row r="20" spans="2:18" ht="15" customHeight="1" x14ac:dyDescent="0.2">
      <c r="B20" s="228"/>
      <c r="C20" s="372" t="s">
        <v>16</v>
      </c>
      <c r="D20" s="355"/>
      <c r="E20" s="355"/>
      <c r="F20" s="356"/>
      <c r="G20" s="229" t="s">
        <v>16</v>
      </c>
      <c r="H20" s="230"/>
      <c r="I20" s="230" t="s">
        <v>16</v>
      </c>
      <c r="K20"/>
      <c r="L20"/>
      <c r="M20"/>
      <c r="N20"/>
      <c r="O20"/>
      <c r="P20"/>
      <c r="Q20"/>
      <c r="R20"/>
    </row>
    <row r="21" spans="2:18" ht="15" customHeight="1" x14ac:dyDescent="0.2">
      <c r="B21" s="228"/>
      <c r="C21" s="354" t="str">
        <f>' Chiffrier'!C34</f>
        <v xml:space="preserve"> Christian Latour — retraits</v>
      </c>
      <c r="D21" s="355"/>
      <c r="E21" s="355"/>
      <c r="F21" s="356"/>
      <c r="G21" s="229">
        <f>' Chiffrier'!B34</f>
        <v>3300</v>
      </c>
      <c r="H21" s="230"/>
      <c r="I21" s="230">
        <v>0</v>
      </c>
      <c r="K21"/>
      <c r="L21"/>
      <c r="M21"/>
      <c r="N21"/>
      <c r="O21"/>
      <c r="P21"/>
      <c r="Q21"/>
      <c r="R21"/>
    </row>
    <row r="22" spans="2:18" ht="15" customHeight="1" x14ac:dyDescent="0.2">
      <c r="B22" s="228"/>
      <c r="C22" s="357" t="str">
        <f>' Chiffrier'!C60</f>
        <v>Sommaire des résultats</v>
      </c>
      <c r="D22" s="358"/>
      <c r="E22" s="358"/>
      <c r="F22" s="359"/>
      <c r="G22" s="229">
        <f>' Chiffrier'!B60</f>
        <v>5999</v>
      </c>
      <c r="H22" s="230">
        <v>0</v>
      </c>
      <c r="I22" s="230" t="s">
        <v>16</v>
      </c>
      <c r="K22"/>
      <c r="L22"/>
      <c r="M22"/>
      <c r="N22"/>
      <c r="O22"/>
      <c r="P22"/>
      <c r="Q22"/>
      <c r="R22"/>
    </row>
    <row r="23" spans="2:18" ht="15" customHeight="1" x14ac:dyDescent="0.2">
      <c r="B23" s="228"/>
      <c r="C23" s="360" t="s">
        <v>16</v>
      </c>
      <c r="D23" s="361"/>
      <c r="E23" s="361"/>
      <c r="F23" s="362"/>
      <c r="G23" s="229" t="s">
        <v>16</v>
      </c>
      <c r="H23" s="230"/>
      <c r="I23" s="230" t="s">
        <v>16</v>
      </c>
      <c r="K23"/>
      <c r="L23"/>
      <c r="M23"/>
      <c r="N23"/>
      <c r="O23"/>
      <c r="P23"/>
      <c r="Q23"/>
      <c r="R23"/>
    </row>
    <row r="24" spans="2:18" ht="15" customHeight="1" x14ac:dyDescent="0.2">
      <c r="B24" s="232"/>
      <c r="C24" s="235" t="str">
        <f>' Chiffrier'!C32</f>
        <v xml:space="preserve"> Christian Latour — Capital</v>
      </c>
      <c r="D24" s="233"/>
      <c r="E24" s="233"/>
      <c r="F24" s="233"/>
      <c r="G24" s="82">
        <f>' Chiffrier'!B32</f>
        <v>3100</v>
      </c>
      <c r="H24" s="234">
        <v>0</v>
      </c>
      <c r="I24" s="234"/>
      <c r="K24"/>
      <c r="L24"/>
      <c r="M24"/>
      <c r="N24"/>
      <c r="O24"/>
      <c r="P24"/>
      <c r="Q24"/>
      <c r="R24"/>
    </row>
    <row r="25" spans="2:18" ht="15" customHeight="1" x14ac:dyDescent="0.2">
      <c r="B25" s="85" t="s">
        <v>16</v>
      </c>
      <c r="C25" s="363" t="str">
        <f>' Chiffrier'!C60</f>
        <v>Sommaire des résultats</v>
      </c>
      <c r="D25" s="364"/>
      <c r="E25" s="364"/>
      <c r="F25" s="365"/>
      <c r="G25" s="82">
        <f>' Chiffrier'!B60</f>
        <v>5999</v>
      </c>
      <c r="H25" s="84" t="s">
        <v>16</v>
      </c>
      <c r="I25" s="84">
        <v>0</v>
      </c>
      <c r="K25"/>
      <c r="L25"/>
      <c r="M25"/>
      <c r="N25"/>
      <c r="O25"/>
      <c r="P25"/>
      <c r="Q25"/>
      <c r="R25"/>
    </row>
    <row r="26" spans="2:18" x14ac:dyDescent="0.2">
      <c r="B26" s="78" t="s">
        <v>16</v>
      </c>
      <c r="C26" s="366" t="s">
        <v>16</v>
      </c>
      <c r="D26" s="367" t="s">
        <v>198</v>
      </c>
      <c r="E26" s="367" t="s">
        <v>198</v>
      </c>
      <c r="F26" s="368" t="s">
        <v>198</v>
      </c>
      <c r="G26" s="82" t="s">
        <v>16</v>
      </c>
      <c r="H26" s="83" t="s">
        <v>16</v>
      </c>
      <c r="I26" s="84" t="s">
        <v>16</v>
      </c>
      <c r="K26"/>
      <c r="L26"/>
      <c r="M26"/>
      <c r="N26"/>
      <c r="O26"/>
      <c r="P26"/>
      <c r="Q26"/>
      <c r="R26"/>
    </row>
    <row r="27" spans="2:18" x14ac:dyDescent="0.2">
      <c r="B27" s="85" t="s">
        <v>16</v>
      </c>
      <c r="C27" s="351" t="s">
        <v>16</v>
      </c>
      <c r="D27" s="352" t="s">
        <v>199</v>
      </c>
      <c r="E27" s="352" t="s">
        <v>199</v>
      </c>
      <c r="F27" s="353" t="s">
        <v>199</v>
      </c>
      <c r="G27" s="82" t="s">
        <v>16</v>
      </c>
      <c r="H27" s="84" t="s">
        <v>16</v>
      </c>
      <c r="I27" s="84" t="s">
        <v>16</v>
      </c>
      <c r="K27"/>
      <c r="L27"/>
      <c r="M27"/>
      <c r="N27"/>
      <c r="O27"/>
      <c r="P27"/>
      <c r="Q27"/>
      <c r="R27"/>
    </row>
    <row r="28" spans="2:18" x14ac:dyDescent="0.2">
      <c r="B28" s="85" t="s">
        <v>16</v>
      </c>
      <c r="C28" s="369" t="s">
        <v>16</v>
      </c>
      <c r="D28" s="370"/>
      <c r="E28" s="370"/>
      <c r="F28" s="371"/>
      <c r="G28" s="82" t="s">
        <v>16</v>
      </c>
      <c r="H28" s="84" t="s">
        <v>16</v>
      </c>
      <c r="I28" s="84" t="s">
        <v>16</v>
      </c>
      <c r="K28"/>
      <c r="L28"/>
      <c r="M28"/>
      <c r="N28"/>
      <c r="O28"/>
      <c r="P28"/>
      <c r="Q28"/>
      <c r="R28"/>
    </row>
    <row r="29" spans="2:18" ht="15" customHeight="1" x14ac:dyDescent="0.2">
      <c r="B29" s="85"/>
      <c r="C29" s="79" t="s">
        <v>16</v>
      </c>
      <c r="D29" s="80"/>
      <c r="E29" s="80"/>
      <c r="F29" s="81"/>
      <c r="G29" s="82" t="s">
        <v>16</v>
      </c>
      <c r="H29" s="84" t="s">
        <v>16</v>
      </c>
      <c r="I29" s="84" t="s">
        <v>16</v>
      </c>
      <c r="K29"/>
      <c r="L29"/>
      <c r="M29"/>
      <c r="N29"/>
      <c r="O29"/>
      <c r="P29"/>
      <c r="Q29"/>
      <c r="R29"/>
    </row>
    <row r="30" spans="2:18" ht="29" customHeight="1" x14ac:dyDescent="0.2">
      <c r="B30" s="78" t="s">
        <v>16</v>
      </c>
      <c r="C30" s="366" t="s">
        <v>16</v>
      </c>
      <c r="D30" s="367" t="s">
        <v>134</v>
      </c>
      <c r="E30" s="367" t="s">
        <v>134</v>
      </c>
      <c r="F30" s="368" t="s">
        <v>134</v>
      </c>
      <c r="G30" s="82" t="s">
        <v>16</v>
      </c>
      <c r="H30" s="83" t="s">
        <v>16</v>
      </c>
      <c r="I30" s="84"/>
      <c r="K30"/>
      <c r="L30"/>
      <c r="M30"/>
      <c r="N30"/>
      <c r="O30"/>
      <c r="P30"/>
      <c r="Q30"/>
      <c r="R30"/>
    </row>
    <row r="31" spans="2:18" x14ac:dyDescent="0.2">
      <c r="B31" s="85" t="s">
        <v>16</v>
      </c>
      <c r="C31" s="351" t="s">
        <v>16</v>
      </c>
      <c r="D31" s="352" t="s">
        <v>201</v>
      </c>
      <c r="E31" s="352" t="s">
        <v>201</v>
      </c>
      <c r="F31" s="353" t="s">
        <v>201</v>
      </c>
      <c r="G31" s="82" t="s">
        <v>16</v>
      </c>
      <c r="H31" s="84"/>
      <c r="I31" s="84" t="s">
        <v>16</v>
      </c>
      <c r="K31"/>
      <c r="L31"/>
      <c r="M31"/>
      <c r="N31"/>
      <c r="O31"/>
      <c r="P31"/>
      <c r="Q31"/>
      <c r="R31"/>
    </row>
    <row r="32" spans="2:18" x14ac:dyDescent="0.2">
      <c r="B32" s="85"/>
      <c r="C32" s="369" t="s">
        <v>16</v>
      </c>
      <c r="D32" s="370" t="s">
        <v>191</v>
      </c>
      <c r="E32" s="370" t="s">
        <v>191</v>
      </c>
      <c r="F32" s="371" t="s">
        <v>191</v>
      </c>
      <c r="G32" s="82" t="s">
        <v>16</v>
      </c>
      <c r="H32" s="84"/>
      <c r="I32" s="84" t="s">
        <v>16</v>
      </c>
      <c r="K32"/>
      <c r="L32"/>
      <c r="M32"/>
      <c r="N32"/>
      <c r="O32"/>
      <c r="P32"/>
      <c r="Q32"/>
      <c r="R32"/>
    </row>
    <row r="33" spans="2:18" ht="15" customHeight="1" x14ac:dyDescent="0.2">
      <c r="B33" s="85"/>
      <c r="C33" s="351" t="s">
        <v>16</v>
      </c>
      <c r="D33" s="352"/>
      <c r="E33" s="352"/>
      <c r="F33" s="353"/>
      <c r="G33" s="82" t="s">
        <v>16</v>
      </c>
      <c r="H33" s="84"/>
      <c r="I33" s="84" t="s">
        <v>16</v>
      </c>
      <c r="K33"/>
      <c r="L33"/>
      <c r="M33"/>
      <c r="N33"/>
      <c r="O33"/>
      <c r="P33"/>
      <c r="Q33"/>
      <c r="R33"/>
    </row>
    <row r="34" spans="2:18" ht="18" x14ac:dyDescent="0.35">
      <c r="B34" s="3"/>
      <c r="C34" s="4"/>
      <c r="D34" s="4"/>
      <c r="E34" s="4"/>
      <c r="F34" s="4"/>
      <c r="G34" s="5"/>
      <c r="H34" s="41">
        <f>+SUM(H7:H33)</f>
        <v>0</v>
      </c>
      <c r="I34" s="41">
        <f>+SUM(I7:I33)</f>
        <v>0</v>
      </c>
      <c r="K34"/>
      <c r="L34"/>
      <c r="M34"/>
      <c r="N34"/>
      <c r="O34"/>
      <c r="P34"/>
      <c r="Q34"/>
      <c r="R34"/>
    </row>
    <row r="35" spans="2:18" ht="18" x14ac:dyDescent="0.35">
      <c r="B35"/>
      <c r="C35"/>
      <c r="D35"/>
      <c r="E35" t="s">
        <v>16</v>
      </c>
      <c r="F35" s="61"/>
      <c r="G35" s="61" t="s">
        <v>16</v>
      </c>
      <c r="H35" s="237">
        <f>I34-H34</f>
        <v>0</v>
      </c>
      <c r="I35" s="60" t="s">
        <v>16</v>
      </c>
      <c r="K35"/>
      <c r="L35"/>
      <c r="M35"/>
      <c r="N35"/>
      <c r="O35"/>
      <c r="P35"/>
      <c r="Q35"/>
      <c r="R35"/>
    </row>
    <row r="36" spans="2:18" x14ac:dyDescent="0.2">
      <c r="B36"/>
      <c r="C36"/>
      <c r="D36"/>
      <c r="E36"/>
      <c r="F36"/>
      <c r="G36"/>
      <c r="H36"/>
      <c r="I36" t="s">
        <v>16</v>
      </c>
      <c r="K36"/>
      <c r="L36"/>
      <c r="M36"/>
      <c r="N36"/>
      <c r="O36"/>
      <c r="P36"/>
      <c r="Q36"/>
      <c r="R36"/>
    </row>
    <row r="37" spans="2:18" x14ac:dyDescent="0.2">
      <c r="B37"/>
      <c r="C37"/>
      <c r="D37"/>
      <c r="E37"/>
      <c r="F37"/>
      <c r="G37"/>
      <c r="H37"/>
      <c r="I37"/>
      <c r="K37"/>
      <c r="L37"/>
      <c r="M37"/>
      <c r="N37"/>
      <c r="O37"/>
      <c r="P37"/>
      <c r="Q37"/>
      <c r="R37"/>
    </row>
    <row r="38" spans="2:18" x14ac:dyDescent="0.2">
      <c r="B38"/>
      <c r="C38"/>
      <c r="D38"/>
      <c r="E38"/>
      <c r="F38"/>
      <c r="G38"/>
      <c r="H38"/>
      <c r="I38"/>
      <c r="K38"/>
      <c r="L38"/>
      <c r="M38"/>
      <c r="N38"/>
      <c r="O38"/>
      <c r="P38"/>
      <c r="Q38"/>
      <c r="R38"/>
    </row>
    <row r="39" spans="2:18" x14ac:dyDescent="0.2">
      <c r="B39"/>
      <c r="C39"/>
      <c r="D39"/>
      <c r="E39"/>
      <c r="F39"/>
      <c r="G39"/>
      <c r="H39"/>
      <c r="I39"/>
    </row>
    <row r="40" spans="2:18" x14ac:dyDescent="0.2">
      <c r="B40"/>
      <c r="C40"/>
      <c r="D40"/>
      <c r="E40"/>
      <c r="F40"/>
      <c r="G40"/>
      <c r="H40"/>
      <c r="I40"/>
    </row>
    <row r="41" spans="2:18" x14ac:dyDescent="0.2">
      <c r="B41"/>
      <c r="C41"/>
      <c r="D41"/>
      <c r="E41"/>
      <c r="F41"/>
      <c r="G41"/>
      <c r="H41"/>
      <c r="I41"/>
    </row>
    <row r="42" spans="2:18" x14ac:dyDescent="0.2">
      <c r="B42"/>
      <c r="C42"/>
      <c r="D42"/>
      <c r="E42"/>
      <c r="F42"/>
      <c r="G42"/>
      <c r="H42"/>
      <c r="I42"/>
    </row>
    <row r="43" spans="2:18" x14ac:dyDescent="0.2">
      <c r="B43"/>
      <c r="C43"/>
      <c r="D43"/>
      <c r="E43"/>
      <c r="F43"/>
      <c r="G43"/>
      <c r="H43"/>
      <c r="I43"/>
    </row>
    <row r="44" spans="2:18" x14ac:dyDescent="0.2">
      <c r="B44"/>
      <c r="C44"/>
      <c r="D44"/>
      <c r="E44"/>
      <c r="F44"/>
      <c r="G44"/>
      <c r="H44"/>
      <c r="I44"/>
    </row>
    <row r="45" spans="2:18" x14ac:dyDescent="0.2">
      <c r="B45"/>
      <c r="C45"/>
      <c r="D45"/>
      <c r="E45"/>
      <c r="F45"/>
      <c r="G45"/>
      <c r="H45"/>
      <c r="I45"/>
    </row>
    <row r="46" spans="2:18" x14ac:dyDescent="0.2">
      <c r="B46"/>
      <c r="C46"/>
      <c r="D46"/>
      <c r="E46"/>
      <c r="F46"/>
      <c r="G46"/>
      <c r="H46"/>
      <c r="I46"/>
    </row>
    <row r="47" spans="2:18" x14ac:dyDescent="0.2">
      <c r="B47"/>
      <c r="C47"/>
      <c r="D47"/>
      <c r="E47"/>
      <c r="F47"/>
      <c r="G47"/>
      <c r="H47"/>
      <c r="I47"/>
    </row>
    <row r="48" spans="2:18" x14ac:dyDescent="0.2">
      <c r="B48"/>
      <c r="C48"/>
      <c r="D48"/>
      <c r="E48"/>
      <c r="F48"/>
      <c r="G48"/>
      <c r="H48"/>
      <c r="I48"/>
    </row>
    <row r="49" spans="2:9" x14ac:dyDescent="0.2">
      <c r="B49"/>
      <c r="C49"/>
      <c r="D49"/>
      <c r="E49"/>
      <c r="F49"/>
      <c r="G49"/>
      <c r="H49"/>
      <c r="I49"/>
    </row>
    <row r="50" spans="2:9" x14ac:dyDescent="0.2">
      <c r="B50"/>
      <c r="C50"/>
      <c r="D50"/>
      <c r="E50"/>
      <c r="F50"/>
      <c r="G50"/>
      <c r="H50"/>
      <c r="I50"/>
    </row>
    <row r="51" spans="2:9" x14ac:dyDescent="0.2">
      <c r="B51"/>
      <c r="C51"/>
      <c r="D51"/>
      <c r="E51"/>
      <c r="F51"/>
      <c r="G51"/>
      <c r="H51"/>
      <c r="I51"/>
    </row>
    <row r="52" spans="2:9" x14ac:dyDescent="0.2">
      <c r="B52"/>
      <c r="C52"/>
      <c r="D52"/>
      <c r="E52"/>
      <c r="F52"/>
      <c r="G52"/>
      <c r="H52"/>
      <c r="I52"/>
    </row>
    <row r="53" spans="2:9" x14ac:dyDescent="0.2">
      <c r="B53"/>
      <c r="C53"/>
      <c r="D53"/>
      <c r="E53"/>
      <c r="F53"/>
      <c r="G53"/>
      <c r="H53"/>
      <c r="I53"/>
    </row>
    <row r="54" spans="2:9" x14ac:dyDescent="0.2">
      <c r="B54"/>
      <c r="C54"/>
      <c r="D54"/>
      <c r="E54"/>
      <c r="F54"/>
      <c r="G54"/>
      <c r="H54"/>
      <c r="I54"/>
    </row>
    <row r="55" spans="2:9" x14ac:dyDescent="0.2">
      <c r="B55"/>
      <c r="C55"/>
      <c r="D55"/>
      <c r="E55"/>
      <c r="F55"/>
      <c r="G55"/>
      <c r="H55"/>
      <c r="I55"/>
    </row>
    <row r="56" spans="2:9" x14ac:dyDescent="0.2">
      <c r="B56"/>
      <c r="C56"/>
      <c r="D56"/>
      <c r="E56"/>
      <c r="F56"/>
      <c r="G56"/>
      <c r="H56"/>
      <c r="I56"/>
    </row>
    <row r="57" spans="2:9" x14ac:dyDescent="0.2">
      <c r="B57"/>
      <c r="C57"/>
      <c r="D57"/>
      <c r="E57"/>
      <c r="F57"/>
      <c r="G57"/>
      <c r="H57"/>
      <c r="I57"/>
    </row>
    <row r="58" spans="2:9" x14ac:dyDescent="0.2">
      <c r="B58"/>
      <c r="C58"/>
      <c r="D58"/>
      <c r="E58"/>
      <c r="F58"/>
      <c r="G58"/>
      <c r="H58"/>
      <c r="I58"/>
    </row>
    <row r="59" spans="2:9" x14ac:dyDescent="0.2">
      <c r="B59"/>
      <c r="C59"/>
      <c r="D59"/>
      <c r="E59"/>
      <c r="F59"/>
      <c r="G59"/>
      <c r="H59"/>
      <c r="I59"/>
    </row>
    <row r="60" spans="2:9" x14ac:dyDescent="0.2">
      <c r="B60"/>
      <c r="C60"/>
      <c r="D60"/>
      <c r="E60"/>
      <c r="F60"/>
      <c r="G60"/>
      <c r="H60"/>
      <c r="I60"/>
    </row>
    <row r="61" spans="2:9" x14ac:dyDescent="0.2">
      <c r="B61"/>
      <c r="C61"/>
      <c r="D61"/>
      <c r="E61"/>
      <c r="F61"/>
      <c r="G61"/>
      <c r="H61"/>
      <c r="I61"/>
    </row>
    <row r="62" spans="2:9" x14ac:dyDescent="0.2">
      <c r="B62"/>
      <c r="C62"/>
      <c r="D62"/>
      <c r="E62"/>
      <c r="F62"/>
      <c r="G62"/>
      <c r="H62"/>
      <c r="I62"/>
    </row>
    <row r="63" spans="2:9" x14ac:dyDescent="0.2">
      <c r="B63"/>
      <c r="C63"/>
      <c r="D63"/>
      <c r="E63"/>
      <c r="F63"/>
      <c r="G63"/>
      <c r="H63"/>
      <c r="I63"/>
    </row>
    <row r="64" spans="2:9" x14ac:dyDescent="0.2">
      <c r="B64"/>
      <c r="C64"/>
      <c r="D64"/>
      <c r="E64"/>
      <c r="F64"/>
      <c r="G64"/>
      <c r="H64"/>
      <c r="I64"/>
    </row>
    <row r="65" spans="2:9" x14ac:dyDescent="0.2">
      <c r="B65"/>
      <c r="C65"/>
      <c r="D65"/>
      <c r="E65"/>
      <c r="F65"/>
      <c r="G65"/>
      <c r="H65"/>
      <c r="I65"/>
    </row>
    <row r="66" spans="2:9" x14ac:dyDescent="0.2">
      <c r="B66"/>
      <c r="C66"/>
      <c r="D66"/>
      <c r="E66"/>
      <c r="F66"/>
      <c r="G66"/>
      <c r="H66"/>
      <c r="I66"/>
    </row>
    <row r="67" spans="2:9" x14ac:dyDescent="0.2">
      <c r="B67"/>
      <c r="C67"/>
      <c r="D67"/>
      <c r="E67"/>
      <c r="F67"/>
      <c r="G67"/>
      <c r="H67"/>
      <c r="I67"/>
    </row>
    <row r="68" spans="2:9" x14ac:dyDescent="0.2">
      <c r="B68"/>
      <c r="C68"/>
      <c r="D68"/>
      <c r="E68"/>
      <c r="F68"/>
      <c r="G68"/>
      <c r="H68"/>
      <c r="I68"/>
    </row>
    <row r="69" spans="2:9" x14ac:dyDescent="0.2">
      <c r="B69"/>
      <c r="C69"/>
      <c r="D69"/>
      <c r="E69"/>
      <c r="F69"/>
      <c r="G69"/>
      <c r="H69"/>
      <c r="I69"/>
    </row>
    <row r="70" spans="2:9" x14ac:dyDescent="0.2">
      <c r="B70"/>
      <c r="C70"/>
      <c r="D70"/>
      <c r="E70"/>
      <c r="F70"/>
      <c r="G70"/>
      <c r="H70"/>
      <c r="I70"/>
    </row>
    <row r="71" spans="2:9" x14ac:dyDescent="0.2">
      <c r="B71"/>
      <c r="C71"/>
      <c r="D71"/>
      <c r="E71"/>
      <c r="F71"/>
      <c r="G71"/>
      <c r="H71"/>
      <c r="I71"/>
    </row>
    <row r="72" spans="2:9" x14ac:dyDescent="0.2">
      <c r="B72"/>
      <c r="C72"/>
      <c r="D72"/>
      <c r="E72"/>
      <c r="F72"/>
      <c r="G72"/>
      <c r="H72"/>
      <c r="I72"/>
    </row>
    <row r="73" spans="2:9" x14ac:dyDescent="0.2">
      <c r="B73"/>
      <c r="C73"/>
      <c r="D73"/>
      <c r="E73"/>
      <c r="F73"/>
      <c r="G73"/>
      <c r="H73"/>
      <c r="I73"/>
    </row>
    <row r="74" spans="2:9" x14ac:dyDescent="0.2">
      <c r="B74"/>
      <c r="C74"/>
      <c r="D74"/>
      <c r="E74"/>
      <c r="F74"/>
      <c r="G74"/>
      <c r="H74"/>
      <c r="I74"/>
    </row>
    <row r="75" spans="2:9" x14ac:dyDescent="0.2">
      <c r="B75"/>
      <c r="C75"/>
      <c r="D75"/>
      <c r="E75"/>
      <c r="F75"/>
      <c r="G75"/>
      <c r="H75"/>
      <c r="I75"/>
    </row>
    <row r="76" spans="2:9" x14ac:dyDescent="0.2">
      <c r="B76"/>
      <c r="C76"/>
      <c r="D76"/>
      <c r="E76"/>
      <c r="F76"/>
      <c r="G76"/>
      <c r="H76"/>
      <c r="I76"/>
    </row>
    <row r="77" spans="2:9" x14ac:dyDescent="0.2">
      <c r="B77"/>
      <c r="C77"/>
      <c r="D77"/>
      <c r="E77"/>
      <c r="F77"/>
      <c r="G77"/>
      <c r="H77"/>
      <c r="I77"/>
    </row>
    <row r="78" spans="2:9" x14ac:dyDescent="0.2">
      <c r="B78"/>
      <c r="C78"/>
      <c r="D78"/>
      <c r="E78"/>
      <c r="F78"/>
      <c r="G78"/>
      <c r="H78"/>
      <c r="I78"/>
    </row>
    <row r="79" spans="2:9" x14ac:dyDescent="0.2">
      <c r="B79"/>
      <c r="C79"/>
      <c r="D79"/>
      <c r="E79"/>
      <c r="F79"/>
      <c r="G79"/>
      <c r="H79"/>
      <c r="I79"/>
    </row>
    <row r="80" spans="2:9" x14ac:dyDescent="0.2">
      <c r="B80"/>
      <c r="C80"/>
      <c r="D80"/>
      <c r="E80"/>
      <c r="F80"/>
      <c r="G80"/>
      <c r="H80"/>
      <c r="I80"/>
    </row>
  </sheetData>
  <mergeCells count="28">
    <mergeCell ref="C15:F15"/>
    <mergeCell ref="B1:I1"/>
    <mergeCell ref="C5:F5"/>
    <mergeCell ref="C7:F7"/>
    <mergeCell ref="C8:F8"/>
    <mergeCell ref="C9:F9"/>
    <mergeCell ref="B4:H4"/>
    <mergeCell ref="C10:F10"/>
    <mergeCell ref="C11:F11"/>
    <mergeCell ref="C12:F12"/>
    <mergeCell ref="C13:F13"/>
    <mergeCell ref="C14:F14"/>
    <mergeCell ref="C16:F16"/>
    <mergeCell ref="C17:F17"/>
    <mergeCell ref="C18:F18"/>
    <mergeCell ref="C19:F19"/>
    <mergeCell ref="C20:F20"/>
    <mergeCell ref="C33:F33"/>
    <mergeCell ref="C21:F21"/>
    <mergeCell ref="C22:F22"/>
    <mergeCell ref="C23:F23"/>
    <mergeCell ref="C25:F25"/>
    <mergeCell ref="C26:F26"/>
    <mergeCell ref="C27:F27"/>
    <mergeCell ref="C28:F28"/>
    <mergeCell ref="C30:F30"/>
    <mergeCell ref="C31:F31"/>
    <mergeCell ref="C32:F32"/>
  </mergeCells>
  <pageMargins left="0.70866141732283472" right="0.70866141732283472" top="0.74803149606299213" bottom="0.74803149606299213" header="0.31496062992125984" footer="0.31496062992125984"/>
  <pageSetup paperSize="120" scale="70" fitToHeight="0" orientation="portrait" r:id="rId1"/>
  <headerFooter>
    <oddFooter>&amp;LReproduction interdite © TC Média Livres Inc.  &amp;RComptabilité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95210-7950-944C-B260-CB408C71060E}">
  <sheetPr>
    <tabColor theme="9" tint="0.79998168889431442"/>
  </sheetPr>
  <dimension ref="B2:G48"/>
  <sheetViews>
    <sheetView zoomScale="240" zoomScaleNormal="240" workbookViewId="0">
      <selection activeCell="B3" sqref="B3:G3"/>
    </sheetView>
  </sheetViews>
  <sheetFormatPr baseColWidth="10" defaultRowHeight="15" x14ac:dyDescent="0.2"/>
  <cols>
    <col min="1" max="1" width="7.83203125" customWidth="1"/>
    <col min="2" max="7" width="15.83203125" customWidth="1"/>
  </cols>
  <sheetData>
    <row r="2" spans="2:7" x14ac:dyDescent="0.2">
      <c r="B2" s="389" t="str">
        <f>'Bilan après régul. '!B2</f>
        <v>CHAPITRE 6 - PROBLÈME 10</v>
      </c>
      <c r="C2" s="389"/>
      <c r="D2" s="389"/>
      <c r="E2" s="389"/>
      <c r="F2" s="389"/>
      <c r="G2" s="389"/>
    </row>
    <row r="3" spans="2:7" x14ac:dyDescent="0.2">
      <c r="B3" s="389" t="s">
        <v>290</v>
      </c>
      <c r="C3" s="389"/>
      <c r="D3" s="389"/>
      <c r="E3" s="389"/>
      <c r="F3" s="389"/>
      <c r="G3" s="389"/>
    </row>
    <row r="4" spans="2:7" x14ac:dyDescent="0.2">
      <c r="B4" s="389" t="str">
        <f>'Bilan après régul. '!B4</f>
        <v>au 31 décembre 20X4</v>
      </c>
      <c r="C4" s="389"/>
      <c r="D4" s="389"/>
      <c r="E4" s="389"/>
      <c r="F4" s="389"/>
      <c r="G4" s="389"/>
    </row>
    <row r="5" spans="2:7" ht="16" x14ac:dyDescent="0.2">
      <c r="B5" s="71" t="s">
        <v>171</v>
      </c>
      <c r="C5" s="373" t="s">
        <v>172</v>
      </c>
      <c r="D5" s="374"/>
      <c r="E5" s="375"/>
      <c r="F5" s="72" t="s">
        <v>4</v>
      </c>
      <c r="G5" s="72" t="s">
        <v>5</v>
      </c>
    </row>
    <row r="6" spans="2:7" x14ac:dyDescent="0.2">
      <c r="B6" s="238">
        <f>' Chiffrier'!B8</f>
        <v>1010</v>
      </c>
      <c r="C6" s="390" t="str">
        <f>' Chiffrier'!C8</f>
        <v>Encaisse</v>
      </c>
      <c r="D6" s="391" t="s">
        <v>20</v>
      </c>
      <c r="E6" s="392" t="s">
        <v>20</v>
      </c>
      <c r="F6" s="239">
        <v>0</v>
      </c>
      <c r="G6" s="239" t="s">
        <v>291</v>
      </c>
    </row>
    <row r="7" spans="2:7" x14ac:dyDescent="0.2">
      <c r="B7" s="240">
        <f>' Chiffrier'!B9</f>
        <v>1100</v>
      </c>
      <c r="C7" s="387" t="str">
        <f>' Chiffrier'!C9</f>
        <v>Clients</v>
      </c>
      <c r="D7" s="367" t="s">
        <v>22</v>
      </c>
      <c r="E7" s="368" t="s">
        <v>22</v>
      </c>
      <c r="F7" s="241">
        <v>0</v>
      </c>
      <c r="G7" s="242" t="s">
        <v>291</v>
      </c>
    </row>
    <row r="8" spans="2:7" x14ac:dyDescent="0.2">
      <c r="B8" s="240">
        <f>' Chiffrier'!B10</f>
        <v>1105</v>
      </c>
      <c r="C8" s="387" t="str">
        <f>' Chiffrier'!C10</f>
        <v>TPS à recevoir</v>
      </c>
      <c r="D8" s="367" t="s">
        <v>23</v>
      </c>
      <c r="E8" s="368" t="s">
        <v>23</v>
      </c>
      <c r="F8" s="241">
        <v>0</v>
      </c>
      <c r="G8" s="242" t="s">
        <v>291</v>
      </c>
    </row>
    <row r="9" spans="2:7" x14ac:dyDescent="0.2">
      <c r="B9" s="240">
        <f>' Chiffrier'!B11</f>
        <v>1110</v>
      </c>
      <c r="C9" s="387" t="str">
        <f>' Chiffrier'!C11</f>
        <v>TVQ à recevoir</v>
      </c>
      <c r="D9" s="367" t="s">
        <v>24</v>
      </c>
      <c r="E9" s="368" t="s">
        <v>24</v>
      </c>
      <c r="F9" s="241">
        <v>0</v>
      </c>
      <c r="G9" s="241" t="s">
        <v>291</v>
      </c>
    </row>
    <row r="10" spans="2:7" x14ac:dyDescent="0.2">
      <c r="B10" s="240">
        <f>' Chiffrier'!B12</f>
        <v>1190</v>
      </c>
      <c r="C10" s="387" t="str">
        <f>' Chiffrier'!C12</f>
        <v>Fournitures de bureau</v>
      </c>
      <c r="D10" s="367" t="s">
        <v>33</v>
      </c>
      <c r="E10" s="368" t="s">
        <v>33</v>
      </c>
      <c r="F10" s="241">
        <v>0</v>
      </c>
      <c r="G10" s="241" t="s">
        <v>291</v>
      </c>
    </row>
    <row r="11" spans="2:7" x14ac:dyDescent="0.2">
      <c r="B11" s="240">
        <f>' Chiffrier'!B13</f>
        <v>1210</v>
      </c>
      <c r="C11" s="387" t="str">
        <f>' Chiffrier'!C13</f>
        <v>Assurance payée d'avance</v>
      </c>
      <c r="D11" s="367" t="s">
        <v>186</v>
      </c>
      <c r="E11" s="368" t="s">
        <v>186</v>
      </c>
      <c r="F11" s="241">
        <v>0</v>
      </c>
      <c r="G11" s="241" t="s">
        <v>291</v>
      </c>
    </row>
    <row r="12" spans="2:7" x14ac:dyDescent="0.2">
      <c r="B12" s="240">
        <f>' Chiffrier'!B14</f>
        <v>1220</v>
      </c>
      <c r="C12" s="387" t="str">
        <f>' Chiffrier'!C14</f>
        <v>Loyer payé d'avance</v>
      </c>
      <c r="D12" s="367" t="s">
        <v>195</v>
      </c>
      <c r="E12" s="368" t="s">
        <v>195</v>
      </c>
      <c r="F12" s="241">
        <v>0</v>
      </c>
      <c r="G12" s="241"/>
    </row>
    <row r="13" spans="2:7" x14ac:dyDescent="0.2">
      <c r="B13" s="240">
        <f>' Chiffrier'!B16</f>
        <v>1300</v>
      </c>
      <c r="C13" s="387" t="str">
        <f>' Chiffrier'!C16</f>
        <v>Matériel roulant</v>
      </c>
      <c r="D13" s="367" t="s">
        <v>41</v>
      </c>
      <c r="E13" s="368" t="s">
        <v>41</v>
      </c>
      <c r="F13" s="241">
        <v>0</v>
      </c>
      <c r="G13" s="241" t="s">
        <v>291</v>
      </c>
    </row>
    <row r="14" spans="2:7" x14ac:dyDescent="0.2">
      <c r="B14" s="240">
        <f>' Chiffrier'!B17</f>
        <v>1310</v>
      </c>
      <c r="C14" s="387" t="str">
        <f>' Chiffrier'!C17</f>
        <v xml:space="preserve">     Amortissement cumulé - matériel roulant</v>
      </c>
      <c r="D14" s="367" t="s">
        <v>189</v>
      </c>
      <c r="E14" s="368" t="s">
        <v>189</v>
      </c>
      <c r="F14" s="241">
        <v>0</v>
      </c>
      <c r="G14" s="242">
        <v>0</v>
      </c>
    </row>
    <row r="15" spans="2:7" x14ac:dyDescent="0.2">
      <c r="B15" s="240">
        <f>' Chiffrier'!B24</f>
        <v>1800</v>
      </c>
      <c r="C15" s="387" t="str">
        <f>' Chiffrier'!C24</f>
        <v>Ameublement de bureau</v>
      </c>
      <c r="D15" s="367" t="s">
        <v>49</v>
      </c>
      <c r="E15" s="368" t="s">
        <v>49</v>
      </c>
      <c r="F15" s="241">
        <v>0</v>
      </c>
      <c r="G15" s="241" t="s">
        <v>291</v>
      </c>
    </row>
    <row r="16" spans="2:7" x14ac:dyDescent="0.2">
      <c r="B16" s="240">
        <f>' Chiffrier'!B25</f>
        <v>1810</v>
      </c>
      <c r="C16" s="387" t="str">
        <f>' Chiffrier'!C25</f>
        <v xml:space="preserve">     Amortissement cumulé - ameublement de bureau</v>
      </c>
      <c r="D16" s="367" t="s">
        <v>193</v>
      </c>
      <c r="E16" s="368" t="s">
        <v>193</v>
      </c>
      <c r="F16" s="241" t="s">
        <v>291</v>
      </c>
      <c r="G16" s="241">
        <v>0</v>
      </c>
    </row>
    <row r="17" spans="2:7" x14ac:dyDescent="0.2">
      <c r="B17" s="240">
        <f>' Chiffrier'!B26</f>
        <v>2100</v>
      </c>
      <c r="C17" s="387" t="str">
        <f>' Chiffrier'!C26</f>
        <v xml:space="preserve"> Fournisseurs</v>
      </c>
      <c r="D17" s="367" t="s">
        <v>218</v>
      </c>
      <c r="E17" s="368" t="s">
        <v>218</v>
      </c>
      <c r="F17" s="241" t="s">
        <v>291</v>
      </c>
      <c r="G17" s="241">
        <v>0</v>
      </c>
    </row>
    <row r="18" spans="2:7" x14ac:dyDescent="0.2">
      <c r="B18" s="240">
        <f>' Chiffrier'!B27</f>
        <v>2305</v>
      </c>
      <c r="C18" s="388" t="str">
        <f>' Chiffrier'!C27</f>
        <v xml:space="preserve"> TPS à payer</v>
      </c>
      <c r="D18" s="367" t="s">
        <v>219</v>
      </c>
      <c r="E18" s="368" t="s">
        <v>219</v>
      </c>
      <c r="F18" s="241" t="s">
        <v>291</v>
      </c>
      <c r="G18" s="241">
        <v>0</v>
      </c>
    </row>
    <row r="19" spans="2:7" x14ac:dyDescent="0.2">
      <c r="B19" s="240">
        <f>' Chiffrier'!B28</f>
        <v>2310</v>
      </c>
      <c r="C19" s="387" t="str">
        <f>' Chiffrier'!C28</f>
        <v xml:space="preserve"> TVQ à payer</v>
      </c>
      <c r="D19" s="367" t="s">
        <v>220</v>
      </c>
      <c r="E19" s="368" t="s">
        <v>220</v>
      </c>
      <c r="F19" s="241" t="s">
        <v>291</v>
      </c>
      <c r="G19" s="241">
        <v>0</v>
      </c>
    </row>
    <row r="20" spans="2:7" x14ac:dyDescent="0.2">
      <c r="B20" s="240">
        <f>' Chiffrier'!B29</f>
        <v>2350</v>
      </c>
      <c r="C20" s="387" t="str">
        <f>' Chiffrier'!C29</f>
        <v xml:space="preserve"> Salaires à payer</v>
      </c>
      <c r="D20" s="367" t="s">
        <v>201</v>
      </c>
      <c r="E20" s="368" t="s">
        <v>201</v>
      </c>
      <c r="F20" s="241" t="s">
        <v>291</v>
      </c>
      <c r="G20" s="241">
        <f>'Grand Livre'!H88</f>
        <v>0</v>
      </c>
    </row>
    <row r="21" spans="2:7" x14ac:dyDescent="0.2">
      <c r="B21" s="240">
        <f>' Chiffrier'!B30</f>
        <v>2450</v>
      </c>
      <c r="C21" s="387" t="str">
        <f>' Chiffrier'!C30</f>
        <v xml:space="preserve"> Intérêts à payer</v>
      </c>
      <c r="D21" s="367" t="s">
        <v>199</v>
      </c>
      <c r="E21" s="368" t="s">
        <v>199</v>
      </c>
      <c r="F21" s="241" t="s">
        <v>291</v>
      </c>
      <c r="G21" s="241">
        <f>'Grand Livre'!H94</f>
        <v>0</v>
      </c>
    </row>
    <row r="22" spans="2:7" x14ac:dyDescent="0.2">
      <c r="B22" s="240">
        <f>' Chiffrier'!B31</f>
        <v>2850</v>
      </c>
      <c r="C22" s="387" t="str">
        <f>' Chiffrier'!C31</f>
        <v xml:space="preserve"> Effet à payer (long terme)</v>
      </c>
      <c r="D22" s="367" t="s">
        <v>222</v>
      </c>
      <c r="E22" s="368" t="s">
        <v>222</v>
      </c>
      <c r="F22" s="241"/>
      <c r="G22" s="241">
        <v>0</v>
      </c>
    </row>
    <row r="23" spans="2:7" x14ac:dyDescent="0.2">
      <c r="B23" s="240">
        <f>' Chiffrier'!B32</f>
        <v>3100</v>
      </c>
      <c r="C23" s="387" t="str">
        <f>' Chiffrier'!C32</f>
        <v xml:space="preserve"> Christian Latour — Capital</v>
      </c>
      <c r="D23" s="367" t="s">
        <v>223</v>
      </c>
      <c r="E23" s="368" t="s">
        <v>223</v>
      </c>
      <c r="F23" s="243" t="s">
        <v>291</v>
      </c>
      <c r="G23" s="243">
        <v>0</v>
      </c>
    </row>
    <row r="24" spans="2:7" ht="16" thickBot="1" x14ac:dyDescent="0.25">
      <c r="B24" s="78"/>
      <c r="C24" s="79"/>
      <c r="D24" s="80"/>
      <c r="E24" s="81"/>
      <c r="F24" s="244">
        <f>SUM(F6:F23)</f>
        <v>0</v>
      </c>
      <c r="G24" s="244">
        <f>SUM(G6:G23)</f>
        <v>0</v>
      </c>
    </row>
    <row r="25" spans="2:7" ht="16" thickTop="1" x14ac:dyDescent="0.2"/>
    <row r="48" spans="6:6" x14ac:dyDescent="0.2">
      <c r="F48" s="102">
        <f>G46-F46</f>
        <v>0</v>
      </c>
    </row>
  </sheetData>
  <mergeCells count="22">
    <mergeCell ref="C13:E13"/>
    <mergeCell ref="C14:E14"/>
    <mergeCell ref="C15:E15"/>
    <mergeCell ref="C16:E16"/>
    <mergeCell ref="B2:G2"/>
    <mergeCell ref="B3:G3"/>
    <mergeCell ref="B4:G4"/>
    <mergeCell ref="C5:E5"/>
    <mergeCell ref="C6:E6"/>
    <mergeCell ref="C8:E8"/>
    <mergeCell ref="C9:E9"/>
    <mergeCell ref="C10:E10"/>
    <mergeCell ref="C7:E7"/>
    <mergeCell ref="C11:E11"/>
    <mergeCell ref="C12:E12"/>
    <mergeCell ref="C23:E23"/>
    <mergeCell ref="C17:E17"/>
    <mergeCell ref="C18:E18"/>
    <mergeCell ref="C19:E19"/>
    <mergeCell ref="C20:E20"/>
    <mergeCell ref="C21:E21"/>
    <mergeCell ref="C22:E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7DEB3-A7CE-004D-A25E-5E9F80357EE9}">
  <sheetPr>
    <tabColor theme="9" tint="0.79998168889431442"/>
  </sheetPr>
  <dimension ref="B2:K21"/>
  <sheetViews>
    <sheetView zoomScale="200" zoomScaleNormal="200" workbookViewId="0">
      <selection activeCell="B3" sqref="B3:K3"/>
    </sheetView>
  </sheetViews>
  <sheetFormatPr baseColWidth="10" defaultRowHeight="15" x14ac:dyDescent="0.2"/>
  <cols>
    <col min="1" max="1" width="3.83203125" customWidth="1"/>
    <col min="2" max="2" width="15.83203125" customWidth="1"/>
    <col min="3" max="3" width="33.5" customWidth="1"/>
    <col min="4" max="7" width="15.83203125" customWidth="1"/>
  </cols>
  <sheetData>
    <row r="2" spans="2:11" x14ac:dyDescent="0.2">
      <c r="B2" s="334" t="s">
        <v>297</v>
      </c>
      <c r="C2" s="334"/>
      <c r="D2" s="334"/>
      <c r="E2" s="334"/>
      <c r="F2" s="334"/>
      <c r="G2" s="334"/>
      <c r="H2" s="334"/>
      <c r="I2" s="334"/>
      <c r="J2" s="334"/>
      <c r="K2" s="334"/>
    </row>
    <row r="3" spans="2:11" x14ac:dyDescent="0.2">
      <c r="B3" s="334" t="s">
        <v>275</v>
      </c>
      <c r="C3" s="334"/>
      <c r="D3" s="334"/>
      <c r="E3" s="334"/>
      <c r="F3" s="334"/>
      <c r="G3" s="334"/>
      <c r="H3" s="334"/>
      <c r="I3" s="334"/>
      <c r="J3" s="334"/>
      <c r="K3" s="334"/>
    </row>
    <row r="4" spans="2:11" x14ac:dyDescent="0.2">
      <c r="B4" s="334" t="s">
        <v>181</v>
      </c>
      <c r="C4" s="334"/>
      <c r="D4" s="334"/>
      <c r="E4" s="334"/>
      <c r="F4" s="334"/>
      <c r="G4" s="334"/>
      <c r="H4" s="334"/>
      <c r="I4" s="334"/>
      <c r="J4" s="334"/>
      <c r="K4" s="334"/>
    </row>
    <row r="5" spans="2:11" x14ac:dyDescent="0.2">
      <c r="B5" s="397" t="s">
        <v>18</v>
      </c>
      <c r="C5" s="397"/>
      <c r="D5" s="397"/>
      <c r="E5" s="397"/>
      <c r="F5" s="397"/>
      <c r="G5" s="397" t="s">
        <v>58</v>
      </c>
      <c r="H5" s="397"/>
      <c r="I5" s="397"/>
      <c r="J5" s="397"/>
      <c r="K5" s="397"/>
    </row>
    <row r="6" spans="2:11" x14ac:dyDescent="0.2">
      <c r="B6" s="394" t="s">
        <v>276</v>
      </c>
      <c r="C6" s="394"/>
      <c r="D6" s="248"/>
      <c r="E6" s="248"/>
      <c r="F6" s="247"/>
      <c r="G6" s="394" t="s">
        <v>277</v>
      </c>
      <c r="H6" s="394"/>
      <c r="I6" s="248"/>
      <c r="J6" s="248"/>
      <c r="K6" s="249"/>
    </row>
    <row r="7" spans="2:11" x14ac:dyDescent="0.2">
      <c r="B7" s="250" t="str">
        <f>'Plan comptable'!B8</f>
        <v>Encaisse</v>
      </c>
      <c r="C7" s="250" t="s">
        <v>16</v>
      </c>
      <c r="D7" s="251" t="s">
        <v>16</v>
      </c>
      <c r="E7" s="252">
        <v>0</v>
      </c>
      <c r="F7" s="253"/>
      <c r="G7" s="393" t="str">
        <f>'Plan comptable'!B54</f>
        <v xml:space="preserve"> Fournisseurs</v>
      </c>
      <c r="H7" s="393" t="s">
        <v>218</v>
      </c>
      <c r="I7" s="252"/>
      <c r="J7" s="252">
        <v>0</v>
      </c>
      <c r="K7" s="249"/>
    </row>
    <row r="8" spans="2:11" x14ac:dyDescent="0.2">
      <c r="B8" s="393" t="str">
        <f>'Plan comptable'!B10</f>
        <v>Clients</v>
      </c>
      <c r="C8" s="393" t="s">
        <v>22</v>
      </c>
      <c r="D8" s="250"/>
      <c r="E8" s="254">
        <v>0</v>
      </c>
      <c r="F8" s="253"/>
      <c r="G8" s="393" t="s">
        <v>278</v>
      </c>
      <c r="H8" s="393" t="s">
        <v>278</v>
      </c>
      <c r="I8" s="254"/>
      <c r="J8" s="254">
        <v>0</v>
      </c>
      <c r="K8" s="249"/>
    </row>
    <row r="9" spans="2:11" x14ac:dyDescent="0.2">
      <c r="B9" s="393" t="str">
        <f>'Plan comptable'!B21</f>
        <v>Fournitures de bureau</v>
      </c>
      <c r="C9" s="393"/>
      <c r="D9" s="250"/>
      <c r="E9" s="254">
        <v>0</v>
      </c>
      <c r="F9" s="253"/>
      <c r="G9" s="393" t="str">
        <f>'Plan comptable'!B58</f>
        <v xml:space="preserve"> Salaires à payer</v>
      </c>
      <c r="H9" s="393" t="s">
        <v>201</v>
      </c>
      <c r="I9" s="249"/>
      <c r="J9" s="249">
        <v>0</v>
      </c>
      <c r="K9" s="249"/>
    </row>
    <row r="10" spans="2:11" x14ac:dyDescent="0.2">
      <c r="B10" s="393" t="str">
        <f>'Plan comptable'!B23</f>
        <v>Assurance payée d'avance</v>
      </c>
      <c r="C10" s="393" t="s">
        <v>186</v>
      </c>
      <c r="D10" s="250"/>
      <c r="E10" s="249">
        <v>0</v>
      </c>
      <c r="F10" s="255"/>
      <c r="G10" s="393" t="str">
        <f>'Plan comptable'!B73</f>
        <v xml:space="preserve"> Intérêts à payer</v>
      </c>
      <c r="H10" s="393" t="s">
        <v>199</v>
      </c>
      <c r="I10" s="249"/>
      <c r="J10" s="256">
        <v>0</v>
      </c>
      <c r="K10" s="249"/>
    </row>
    <row r="11" spans="2:11" x14ac:dyDescent="0.2">
      <c r="B11" s="393" t="s">
        <v>195</v>
      </c>
      <c r="C11" s="393" t="s">
        <v>195</v>
      </c>
      <c r="D11" s="250"/>
      <c r="E11" s="256">
        <v>0</v>
      </c>
      <c r="F11" s="255"/>
      <c r="G11" s="393" t="s">
        <v>279</v>
      </c>
      <c r="H11" s="393"/>
      <c r="I11" s="249"/>
      <c r="J11" s="257"/>
      <c r="K11" s="257">
        <f>SUM(J7:J10)</f>
        <v>0</v>
      </c>
    </row>
    <row r="12" spans="2:11" x14ac:dyDescent="0.2">
      <c r="B12" s="393" t="s">
        <v>280</v>
      </c>
      <c r="C12" s="393"/>
      <c r="D12" s="250"/>
      <c r="E12" s="249"/>
      <c r="F12" s="257">
        <f>SUM(E7:E11)</f>
        <v>0</v>
      </c>
      <c r="G12" s="394" t="s">
        <v>281</v>
      </c>
      <c r="H12" s="394"/>
      <c r="I12" s="248"/>
      <c r="J12" s="249"/>
      <c r="K12" s="249"/>
    </row>
    <row r="13" spans="2:11" x14ac:dyDescent="0.2">
      <c r="B13" s="394" t="s">
        <v>282</v>
      </c>
      <c r="C13" s="394"/>
      <c r="D13" s="248"/>
      <c r="E13" s="248"/>
      <c r="F13" s="255"/>
      <c r="G13" s="393" t="str">
        <f>'Plan comptable'!B82</f>
        <v xml:space="preserve"> Effet à payer (long terme)</v>
      </c>
      <c r="H13" s="393"/>
      <c r="I13" s="258"/>
      <c r="J13" s="259"/>
      <c r="K13" s="260">
        <v>0</v>
      </c>
    </row>
    <row r="14" spans="2:11" x14ac:dyDescent="0.2">
      <c r="B14" s="393" t="str">
        <f>'Plan comptable'!B31</f>
        <v>Matériel roulant</v>
      </c>
      <c r="C14" s="393"/>
      <c r="D14" s="252">
        <v>0</v>
      </c>
      <c r="E14" s="249"/>
      <c r="F14" s="255"/>
      <c r="G14" s="393" t="s">
        <v>283</v>
      </c>
      <c r="H14" s="393"/>
      <c r="I14" s="258"/>
      <c r="J14" s="261"/>
      <c r="K14" s="261">
        <f>SUM(K11:K13)</f>
        <v>0</v>
      </c>
    </row>
    <row r="15" spans="2:11" x14ac:dyDescent="0.2">
      <c r="B15" s="393" t="str">
        <f>'Plan comptable'!B32</f>
        <v xml:space="preserve">     Amortissement cumulé - matériel roulant</v>
      </c>
      <c r="C15" s="393"/>
      <c r="D15" s="256">
        <v>0</v>
      </c>
      <c r="E15" s="252">
        <f>+D14-D15</f>
        <v>0</v>
      </c>
      <c r="F15" s="255"/>
      <c r="G15" s="396" t="s">
        <v>89</v>
      </c>
      <c r="H15" s="396"/>
      <c r="I15" s="396"/>
      <c r="J15" s="396"/>
      <c r="K15" s="396"/>
    </row>
    <row r="16" spans="2:11" x14ac:dyDescent="0.2">
      <c r="B16" s="393" t="str">
        <f>'Plan comptable'!B39</f>
        <v>Ameublement de bureau</v>
      </c>
      <c r="C16" s="393"/>
      <c r="D16" s="252">
        <v>0</v>
      </c>
      <c r="E16" s="249"/>
      <c r="F16" s="255"/>
      <c r="G16" s="393" t="str">
        <f>'Plan comptable'!B89</f>
        <v xml:space="preserve"> Christian Latour — Capital</v>
      </c>
      <c r="H16" s="393" t="s">
        <v>284</v>
      </c>
      <c r="I16" s="250"/>
      <c r="J16" s="249"/>
      <c r="K16" s="249">
        <v>0</v>
      </c>
    </row>
    <row r="17" spans="2:11" x14ac:dyDescent="0.2">
      <c r="B17" s="393" t="str">
        <f>'Plan comptable'!B40</f>
        <v xml:space="preserve">     Amortissement cumulé - ameublement de bureau</v>
      </c>
      <c r="C17" s="393"/>
      <c r="D17" s="256">
        <v>0</v>
      </c>
      <c r="E17" s="256">
        <f>+D16-D17</f>
        <v>0</v>
      </c>
      <c r="F17" s="255"/>
      <c r="G17" s="258"/>
      <c r="H17" s="258"/>
      <c r="I17" s="258"/>
      <c r="J17" s="249"/>
      <c r="K17" s="249"/>
    </row>
    <row r="18" spans="2:11" x14ac:dyDescent="0.2">
      <c r="B18" s="393" t="s">
        <v>285</v>
      </c>
      <c r="C18" s="393"/>
      <c r="D18" s="250"/>
      <c r="E18" s="249"/>
      <c r="F18" s="249">
        <f>SUM(E14:E17)</f>
        <v>0</v>
      </c>
      <c r="G18" s="258"/>
      <c r="H18" s="258"/>
      <c r="I18" s="258"/>
      <c r="J18" s="249"/>
      <c r="K18" s="249"/>
    </row>
    <row r="19" spans="2:11" ht="16" thickBot="1" x14ac:dyDescent="0.25">
      <c r="B19" s="394" t="s">
        <v>286</v>
      </c>
      <c r="C19" s="394"/>
      <c r="D19" s="248"/>
      <c r="E19" s="249"/>
      <c r="F19" s="262">
        <f>SUM(F12:F18)</f>
        <v>0</v>
      </c>
      <c r="G19" s="395" t="s">
        <v>287</v>
      </c>
      <c r="H19" s="395"/>
      <c r="I19" s="395"/>
      <c r="J19" s="252"/>
      <c r="K19" s="262">
        <f>K14+K16</f>
        <v>0</v>
      </c>
    </row>
    <row r="20" spans="2:11" ht="16" thickTop="1" x14ac:dyDescent="0.2">
      <c r="B20" s="205"/>
      <c r="C20" s="205"/>
      <c r="D20" s="205"/>
      <c r="E20" s="206"/>
      <c r="F20" s="207"/>
      <c r="G20" s="208"/>
      <c r="H20" s="208"/>
      <c r="I20" s="208"/>
      <c r="J20" s="207"/>
      <c r="K20" s="4"/>
    </row>
    <row r="21" spans="2:11" x14ac:dyDescent="0.2">
      <c r="B21" s="332" t="s">
        <v>288</v>
      </c>
      <c r="C21" s="332"/>
      <c r="D21" s="332"/>
      <c r="E21" s="332"/>
      <c r="F21" s="332"/>
      <c r="G21" s="332"/>
      <c r="H21" s="332"/>
      <c r="I21" s="332"/>
      <c r="J21" s="332"/>
      <c r="K21" s="332"/>
    </row>
  </sheetData>
  <mergeCells count="31">
    <mergeCell ref="B10:C10"/>
    <mergeCell ref="G10:H10"/>
    <mergeCell ref="B2:K2"/>
    <mergeCell ref="B3:K3"/>
    <mergeCell ref="B4:K4"/>
    <mergeCell ref="B5:F5"/>
    <mergeCell ref="G5:K5"/>
    <mergeCell ref="B6:C6"/>
    <mergeCell ref="G6:H6"/>
    <mergeCell ref="G7:H7"/>
    <mergeCell ref="B8:C8"/>
    <mergeCell ref="G8:H8"/>
    <mergeCell ref="B9:C9"/>
    <mergeCell ref="G9:H9"/>
    <mergeCell ref="B11:C11"/>
    <mergeCell ref="G11:H11"/>
    <mergeCell ref="B12:C12"/>
    <mergeCell ref="G12:H12"/>
    <mergeCell ref="B13:C13"/>
    <mergeCell ref="G13:H13"/>
    <mergeCell ref="B14:C14"/>
    <mergeCell ref="G14:H14"/>
    <mergeCell ref="B15:C15"/>
    <mergeCell ref="G15:K15"/>
    <mergeCell ref="B16:C16"/>
    <mergeCell ref="G16:H16"/>
    <mergeCell ref="B17:C17"/>
    <mergeCell ref="B18:C18"/>
    <mergeCell ref="B19:C19"/>
    <mergeCell ref="G19:I19"/>
    <mergeCell ref="B21:K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66ED9-AFDA-3744-B96A-3A5B15FDFD82}">
  <sheetPr>
    <tabColor theme="1"/>
  </sheetPr>
  <dimension ref="B2:I203"/>
  <sheetViews>
    <sheetView topLeftCell="A4" zoomScale="159" zoomScaleNormal="190" workbookViewId="0">
      <selection activeCell="A114" sqref="A114"/>
    </sheetView>
  </sheetViews>
  <sheetFormatPr baseColWidth="10" defaultRowHeight="15" x14ac:dyDescent="0.2"/>
  <cols>
    <col min="1" max="1" width="5" customWidth="1"/>
    <col min="2" max="9" width="15.83203125" customWidth="1"/>
  </cols>
  <sheetData>
    <row r="2" spans="2:9" x14ac:dyDescent="0.2">
      <c r="B2" s="269" t="s">
        <v>210</v>
      </c>
      <c r="C2" s="269"/>
      <c r="D2" s="269"/>
      <c r="E2" s="269"/>
      <c r="F2" s="269"/>
      <c r="G2" s="269"/>
      <c r="H2" s="269"/>
      <c r="I2" s="269"/>
    </row>
    <row r="3" spans="2:9" x14ac:dyDescent="0.2">
      <c r="B3" s="270"/>
      <c r="C3" s="270"/>
      <c r="D3" s="270"/>
      <c r="E3" s="270"/>
      <c r="F3" s="270"/>
      <c r="G3" s="270"/>
      <c r="H3" s="270"/>
      <c r="I3" s="270"/>
    </row>
    <row r="4" spans="2:9" x14ac:dyDescent="0.2">
      <c r="B4" s="236"/>
      <c r="C4" s="236"/>
      <c r="D4" s="236"/>
      <c r="E4" s="236"/>
      <c r="F4" s="236"/>
      <c r="G4" s="236"/>
      <c r="H4" s="236"/>
      <c r="I4" s="236"/>
    </row>
    <row r="5" spans="2:9" ht="24" x14ac:dyDescent="0.3">
      <c r="B5" s="267" t="s">
        <v>18</v>
      </c>
      <c r="C5" s="268"/>
      <c r="D5" s="268"/>
      <c r="E5" s="268"/>
      <c r="F5" s="268"/>
      <c r="G5" s="268"/>
      <c r="H5" s="268"/>
      <c r="I5" s="268"/>
    </row>
    <row r="6" spans="2:9" x14ac:dyDescent="0.2">
      <c r="B6" s="236"/>
      <c r="C6" s="236"/>
      <c r="D6" s="236"/>
      <c r="E6" s="236"/>
      <c r="F6" s="236"/>
      <c r="G6" s="236"/>
      <c r="H6" s="236"/>
      <c r="I6" s="236"/>
    </row>
    <row r="7" spans="2:9" ht="17" x14ac:dyDescent="0.2">
      <c r="B7" s="99"/>
      <c r="C7" s="99"/>
      <c r="D7" s="99"/>
      <c r="E7" s="277" t="s">
        <v>20</v>
      </c>
      <c r="F7" s="277"/>
      <c r="G7" s="99"/>
      <c r="H7" s="99"/>
      <c r="I7" s="101" t="s">
        <v>229</v>
      </c>
    </row>
    <row r="8" spans="2:9" x14ac:dyDescent="0.2">
      <c r="B8" s="100" t="s">
        <v>1</v>
      </c>
      <c r="C8" s="278" t="s">
        <v>211</v>
      </c>
      <c r="D8" s="279"/>
      <c r="E8" s="103" t="s">
        <v>212</v>
      </c>
      <c r="F8" s="104" t="s">
        <v>4</v>
      </c>
      <c r="G8" s="104" t="s">
        <v>5</v>
      </c>
      <c r="H8" s="104" t="s">
        <v>213</v>
      </c>
      <c r="I8" s="104" t="s">
        <v>214</v>
      </c>
    </row>
    <row r="9" spans="2:9" x14ac:dyDescent="0.2">
      <c r="B9" s="105" t="s">
        <v>182</v>
      </c>
      <c r="C9" s="280"/>
      <c r="D9" s="281"/>
      <c r="E9" s="106"/>
      <c r="F9" s="107"/>
      <c r="G9" s="107"/>
      <c r="H9" s="107"/>
      <c r="I9" s="107"/>
    </row>
    <row r="10" spans="2:9" x14ac:dyDescent="0.2">
      <c r="B10" s="108" t="s">
        <v>6</v>
      </c>
      <c r="C10" s="271" t="s">
        <v>213</v>
      </c>
      <c r="D10" s="272"/>
      <c r="E10" s="109"/>
      <c r="F10" s="110"/>
      <c r="G10" s="111"/>
      <c r="H10" s="110">
        <v>13712</v>
      </c>
      <c r="I10" s="112" t="s">
        <v>215</v>
      </c>
    </row>
    <row r="11" spans="2:9" x14ac:dyDescent="0.2">
      <c r="B11" s="94"/>
      <c r="C11" s="94"/>
      <c r="D11" s="94"/>
      <c r="E11" s="94"/>
      <c r="F11" s="94"/>
      <c r="G11" s="94"/>
      <c r="H11" s="94" t="s">
        <v>16</v>
      </c>
      <c r="I11" s="94"/>
    </row>
    <row r="12" spans="2:9" ht="17" x14ac:dyDescent="0.2">
      <c r="B12" s="99"/>
      <c r="C12" s="99"/>
      <c r="D12" s="99"/>
      <c r="E12" s="277" t="s">
        <v>22</v>
      </c>
      <c r="F12" s="277"/>
      <c r="G12" s="99"/>
      <c r="H12" s="99"/>
      <c r="I12" s="101" t="s">
        <v>230</v>
      </c>
    </row>
    <row r="13" spans="2:9" x14ac:dyDescent="0.2">
      <c r="B13" s="100" t="s">
        <v>1</v>
      </c>
      <c r="C13" s="278" t="s">
        <v>211</v>
      </c>
      <c r="D13" s="279"/>
      <c r="E13" s="103" t="s">
        <v>212</v>
      </c>
      <c r="F13" s="104" t="s">
        <v>4</v>
      </c>
      <c r="G13" s="104" t="s">
        <v>5</v>
      </c>
      <c r="H13" s="104" t="s">
        <v>213</v>
      </c>
      <c r="I13" s="104" t="s">
        <v>214</v>
      </c>
    </row>
    <row r="14" spans="2:9" x14ac:dyDescent="0.2">
      <c r="B14" s="105" t="s">
        <v>182</v>
      </c>
      <c r="C14" s="280"/>
      <c r="D14" s="281"/>
      <c r="E14" s="106"/>
      <c r="F14" s="107"/>
      <c r="G14" s="107"/>
      <c r="H14" s="107"/>
      <c r="I14" s="107"/>
    </row>
    <row r="15" spans="2:9" x14ac:dyDescent="0.2">
      <c r="B15" s="108" t="s">
        <v>6</v>
      </c>
      <c r="C15" s="271" t="s">
        <v>213</v>
      </c>
      <c r="D15" s="272"/>
      <c r="E15" s="109"/>
      <c r="F15" s="110"/>
      <c r="G15" s="111"/>
      <c r="H15" s="110">
        <v>2420</v>
      </c>
      <c r="I15" s="112" t="s">
        <v>215</v>
      </c>
    </row>
    <row r="16" spans="2:9" x14ac:dyDescent="0.2">
      <c r="B16" s="94"/>
      <c r="C16" s="94"/>
      <c r="D16" s="94"/>
      <c r="E16" s="94"/>
      <c r="F16" s="94"/>
      <c r="G16" s="94"/>
      <c r="H16" s="94"/>
      <c r="I16" s="94"/>
    </row>
    <row r="17" spans="2:9" ht="17" x14ac:dyDescent="0.2">
      <c r="B17" s="99"/>
      <c r="C17" s="99"/>
      <c r="D17" s="99"/>
      <c r="E17" s="277" t="s">
        <v>23</v>
      </c>
      <c r="F17" s="277"/>
      <c r="G17" s="99"/>
      <c r="H17" s="99"/>
      <c r="I17" s="101" t="s">
        <v>231</v>
      </c>
    </row>
    <row r="18" spans="2:9" x14ac:dyDescent="0.2">
      <c r="B18" s="100" t="s">
        <v>1</v>
      </c>
      <c r="C18" s="278" t="s">
        <v>211</v>
      </c>
      <c r="D18" s="279"/>
      <c r="E18" s="103" t="s">
        <v>212</v>
      </c>
      <c r="F18" s="104" t="s">
        <v>4</v>
      </c>
      <c r="G18" s="104" t="s">
        <v>5</v>
      </c>
      <c r="H18" s="104" t="s">
        <v>213</v>
      </c>
      <c r="I18" s="104" t="s">
        <v>214</v>
      </c>
    </row>
    <row r="19" spans="2:9" x14ac:dyDescent="0.2">
      <c r="B19" s="105" t="s">
        <v>182</v>
      </c>
      <c r="C19" s="280"/>
      <c r="D19" s="281"/>
      <c r="E19" s="106"/>
      <c r="F19" s="107"/>
      <c r="G19" s="107"/>
      <c r="H19" s="107"/>
      <c r="I19" s="107"/>
    </row>
    <row r="20" spans="2:9" x14ac:dyDescent="0.2">
      <c r="B20" s="108" t="s">
        <v>6</v>
      </c>
      <c r="C20" s="271" t="s">
        <v>213</v>
      </c>
      <c r="D20" s="272"/>
      <c r="E20" s="109"/>
      <c r="F20" s="110"/>
      <c r="G20" s="111"/>
      <c r="H20" s="110">
        <v>985</v>
      </c>
      <c r="I20" s="112" t="s">
        <v>215</v>
      </c>
    </row>
    <row r="21" spans="2:9" x14ac:dyDescent="0.2">
      <c r="B21" s="94"/>
      <c r="C21" s="94"/>
      <c r="D21" s="94"/>
      <c r="E21" s="94"/>
      <c r="F21" s="94"/>
      <c r="G21" s="94"/>
      <c r="H21" s="94"/>
      <c r="I21" s="94"/>
    </row>
    <row r="22" spans="2:9" ht="17" x14ac:dyDescent="0.2">
      <c r="B22" s="99"/>
      <c r="C22" s="99"/>
      <c r="D22" s="99"/>
      <c r="E22" s="277" t="s">
        <v>24</v>
      </c>
      <c r="F22" s="277"/>
      <c r="G22" s="99"/>
      <c r="H22" s="99"/>
      <c r="I22" s="101" t="s">
        <v>232</v>
      </c>
    </row>
    <row r="23" spans="2:9" x14ac:dyDescent="0.2">
      <c r="B23" s="100" t="s">
        <v>1</v>
      </c>
      <c r="C23" s="278" t="s">
        <v>211</v>
      </c>
      <c r="D23" s="279"/>
      <c r="E23" s="103" t="s">
        <v>212</v>
      </c>
      <c r="F23" s="104" t="s">
        <v>4</v>
      </c>
      <c r="G23" s="104" t="s">
        <v>5</v>
      </c>
      <c r="H23" s="104" t="s">
        <v>213</v>
      </c>
      <c r="I23" s="104" t="s">
        <v>214</v>
      </c>
    </row>
    <row r="24" spans="2:9" x14ac:dyDescent="0.2">
      <c r="B24" s="105" t="s">
        <v>182</v>
      </c>
      <c r="C24" s="280"/>
      <c r="D24" s="281"/>
      <c r="E24" s="106"/>
      <c r="F24" s="107"/>
      <c r="G24" s="107"/>
      <c r="H24" s="107"/>
      <c r="I24" s="107"/>
    </row>
    <row r="25" spans="2:9" x14ac:dyDescent="0.2">
      <c r="B25" s="108" t="s">
        <v>6</v>
      </c>
      <c r="C25" s="271" t="s">
        <v>213</v>
      </c>
      <c r="D25" s="272"/>
      <c r="E25" s="109"/>
      <c r="F25" s="110"/>
      <c r="G25" s="111"/>
      <c r="H25" s="110">
        <v>1966</v>
      </c>
      <c r="I25" s="112" t="s">
        <v>215</v>
      </c>
    </row>
    <row r="26" spans="2:9" x14ac:dyDescent="0.2">
      <c r="B26" s="94"/>
      <c r="C26" s="94"/>
      <c r="D26" s="94"/>
      <c r="E26" s="94"/>
      <c r="F26" s="94"/>
      <c r="G26" s="94"/>
      <c r="H26" s="94"/>
      <c r="I26" s="94"/>
    </row>
    <row r="27" spans="2:9" ht="17" x14ac:dyDescent="0.2">
      <c r="B27" s="99"/>
      <c r="C27" s="99"/>
      <c r="D27" s="99"/>
      <c r="E27" s="277" t="s">
        <v>33</v>
      </c>
      <c r="F27" s="277"/>
      <c r="G27" s="99"/>
      <c r="H27" s="99"/>
      <c r="I27" s="101" t="s">
        <v>233</v>
      </c>
    </row>
    <row r="28" spans="2:9" x14ac:dyDescent="0.2">
      <c r="B28" s="100" t="s">
        <v>1</v>
      </c>
      <c r="C28" s="278" t="s">
        <v>211</v>
      </c>
      <c r="D28" s="279"/>
      <c r="E28" s="103" t="s">
        <v>212</v>
      </c>
      <c r="F28" s="104" t="s">
        <v>4</v>
      </c>
      <c r="G28" s="104" t="s">
        <v>5</v>
      </c>
      <c r="H28" s="104" t="s">
        <v>213</v>
      </c>
      <c r="I28" s="104" t="s">
        <v>214</v>
      </c>
    </row>
    <row r="29" spans="2:9" x14ac:dyDescent="0.2">
      <c r="B29" s="105" t="s">
        <v>182</v>
      </c>
      <c r="C29" s="280"/>
      <c r="D29" s="281"/>
      <c r="E29" s="106"/>
      <c r="F29" s="107"/>
      <c r="G29" s="107"/>
      <c r="H29" s="107"/>
      <c r="I29" s="107"/>
    </row>
    <row r="30" spans="2:9" x14ac:dyDescent="0.2">
      <c r="B30" s="108" t="s">
        <v>6</v>
      </c>
      <c r="C30" s="271" t="s">
        <v>213</v>
      </c>
      <c r="D30" s="272"/>
      <c r="E30" s="109"/>
      <c r="F30" s="110"/>
      <c r="G30" s="111"/>
      <c r="H30" s="110">
        <v>140</v>
      </c>
      <c r="I30" s="112" t="s">
        <v>215</v>
      </c>
    </row>
    <row r="31" spans="2:9" x14ac:dyDescent="0.2">
      <c r="B31" s="148" t="s">
        <v>6</v>
      </c>
      <c r="C31" s="275" t="s">
        <v>216</v>
      </c>
      <c r="D31" s="276"/>
      <c r="E31" s="149" t="s">
        <v>293</v>
      </c>
      <c r="F31" s="150">
        <v>0</v>
      </c>
      <c r="G31" s="150"/>
      <c r="H31" s="150">
        <f>H30+F31-G31</f>
        <v>140</v>
      </c>
      <c r="I31" s="151" t="s">
        <v>215</v>
      </c>
    </row>
    <row r="32" spans="2:9" x14ac:dyDescent="0.2">
      <c r="B32" s="94"/>
      <c r="C32" s="94"/>
      <c r="D32" s="94"/>
      <c r="E32" s="94"/>
      <c r="F32" s="94"/>
      <c r="G32" s="94"/>
      <c r="H32" s="94"/>
      <c r="I32" s="94"/>
    </row>
    <row r="33" spans="2:9" ht="17" x14ac:dyDescent="0.2">
      <c r="B33" s="99"/>
      <c r="C33" s="99"/>
      <c r="D33" s="99"/>
      <c r="E33" s="277" t="s">
        <v>186</v>
      </c>
      <c r="F33" s="277"/>
      <c r="G33" s="99"/>
      <c r="H33" s="99"/>
      <c r="I33" s="101" t="s">
        <v>234</v>
      </c>
    </row>
    <row r="34" spans="2:9" x14ac:dyDescent="0.2">
      <c r="B34" s="100" t="s">
        <v>1</v>
      </c>
      <c r="C34" s="278" t="s">
        <v>211</v>
      </c>
      <c r="D34" s="279"/>
      <c r="E34" s="103" t="s">
        <v>212</v>
      </c>
      <c r="F34" s="104" t="s">
        <v>4</v>
      </c>
      <c r="G34" s="104" t="s">
        <v>5</v>
      </c>
      <c r="H34" s="104" t="s">
        <v>213</v>
      </c>
      <c r="I34" s="104" t="s">
        <v>214</v>
      </c>
    </row>
    <row r="35" spans="2:9" x14ac:dyDescent="0.2">
      <c r="B35" s="105" t="s">
        <v>182</v>
      </c>
      <c r="C35" s="280"/>
      <c r="D35" s="281"/>
      <c r="E35" s="106"/>
      <c r="F35" s="107"/>
      <c r="G35" s="107"/>
      <c r="H35" s="107"/>
      <c r="I35" s="107"/>
    </row>
    <row r="36" spans="2:9" x14ac:dyDescent="0.2">
      <c r="B36" s="108" t="s">
        <v>6</v>
      </c>
      <c r="C36" s="271" t="s">
        <v>213</v>
      </c>
      <c r="D36" s="272"/>
      <c r="E36" s="109"/>
      <c r="F36" s="110"/>
      <c r="G36" s="111"/>
      <c r="H36" s="110">
        <v>900</v>
      </c>
      <c r="I36" s="112" t="s">
        <v>215</v>
      </c>
    </row>
    <row r="37" spans="2:9" x14ac:dyDescent="0.2">
      <c r="B37" s="148" t="s">
        <v>6</v>
      </c>
      <c r="C37" s="275" t="s">
        <v>216</v>
      </c>
      <c r="D37" s="276"/>
      <c r="E37" s="149" t="s">
        <v>293</v>
      </c>
      <c r="F37" s="150">
        <v>0</v>
      </c>
      <c r="G37" s="150"/>
      <c r="H37" s="150">
        <f>H36+F37-G37</f>
        <v>900</v>
      </c>
      <c r="I37" s="151" t="s">
        <v>215</v>
      </c>
    </row>
    <row r="38" spans="2:9" x14ac:dyDescent="0.2">
      <c r="B38" s="94"/>
      <c r="C38" s="94"/>
      <c r="D38" s="94"/>
      <c r="E38" s="94"/>
      <c r="F38" s="94"/>
      <c r="G38" s="94"/>
      <c r="H38" s="94"/>
      <c r="I38" s="94"/>
    </row>
    <row r="39" spans="2:9" ht="17" x14ac:dyDescent="0.2">
      <c r="B39" s="99"/>
      <c r="C39" s="99"/>
      <c r="D39" s="99"/>
      <c r="E39" s="277" t="s">
        <v>195</v>
      </c>
      <c r="F39" s="277"/>
      <c r="G39" s="99"/>
      <c r="H39" s="99"/>
      <c r="I39" s="101" t="s">
        <v>235</v>
      </c>
    </row>
    <row r="40" spans="2:9" x14ac:dyDescent="0.2">
      <c r="B40" s="100" t="s">
        <v>1</v>
      </c>
      <c r="C40" s="278" t="s">
        <v>211</v>
      </c>
      <c r="D40" s="279"/>
      <c r="E40" s="103" t="s">
        <v>212</v>
      </c>
      <c r="F40" s="104" t="s">
        <v>4</v>
      </c>
      <c r="G40" s="104" t="s">
        <v>5</v>
      </c>
      <c r="H40" s="104" t="s">
        <v>213</v>
      </c>
      <c r="I40" s="104" t="s">
        <v>214</v>
      </c>
    </row>
    <row r="41" spans="2:9" x14ac:dyDescent="0.2">
      <c r="B41" s="105" t="s">
        <v>182</v>
      </c>
      <c r="C41" s="280"/>
      <c r="D41" s="281"/>
      <c r="E41" s="106"/>
      <c r="F41" s="107"/>
      <c r="G41" s="107"/>
      <c r="H41" s="107"/>
      <c r="I41" s="107"/>
    </row>
    <row r="42" spans="2:9" x14ac:dyDescent="0.2">
      <c r="B42" s="108" t="s">
        <v>6</v>
      </c>
      <c r="C42" s="271" t="s">
        <v>213</v>
      </c>
      <c r="D42" s="272"/>
      <c r="E42" s="109"/>
      <c r="F42" s="110"/>
      <c r="G42" s="111"/>
      <c r="H42" s="110">
        <v>0</v>
      </c>
      <c r="I42" s="112" t="s">
        <v>215</v>
      </c>
    </row>
    <row r="43" spans="2:9" x14ac:dyDescent="0.2">
      <c r="B43" s="148" t="s">
        <v>6</v>
      </c>
      <c r="C43" s="275" t="s">
        <v>216</v>
      </c>
      <c r="D43" s="276"/>
      <c r="E43" s="149" t="s">
        <v>293</v>
      </c>
      <c r="F43" s="150">
        <v>0</v>
      </c>
      <c r="G43" s="150"/>
      <c r="H43" s="150">
        <f>H42+F43-G43</f>
        <v>0</v>
      </c>
      <c r="I43" s="151" t="s">
        <v>215</v>
      </c>
    </row>
    <row r="44" spans="2:9" x14ac:dyDescent="0.2">
      <c r="B44" s="94"/>
      <c r="C44" s="94"/>
      <c r="D44" s="94"/>
      <c r="E44" s="94"/>
      <c r="F44" s="94"/>
      <c r="G44" s="94"/>
      <c r="H44" s="94"/>
      <c r="I44" s="94"/>
    </row>
    <row r="45" spans="2:9" ht="17" x14ac:dyDescent="0.2">
      <c r="B45" s="99"/>
      <c r="C45" s="99"/>
      <c r="D45" s="99"/>
      <c r="E45" s="277" t="s">
        <v>41</v>
      </c>
      <c r="F45" s="277"/>
      <c r="G45" s="99"/>
      <c r="H45" s="99"/>
      <c r="I45" s="101" t="s">
        <v>236</v>
      </c>
    </row>
    <row r="46" spans="2:9" x14ac:dyDescent="0.2">
      <c r="B46" s="100" t="s">
        <v>1</v>
      </c>
      <c r="C46" s="278" t="s">
        <v>211</v>
      </c>
      <c r="D46" s="279"/>
      <c r="E46" s="103" t="s">
        <v>212</v>
      </c>
      <c r="F46" s="104" t="s">
        <v>4</v>
      </c>
      <c r="G46" s="104" t="s">
        <v>5</v>
      </c>
      <c r="H46" s="104" t="s">
        <v>213</v>
      </c>
      <c r="I46" s="104" t="s">
        <v>214</v>
      </c>
    </row>
    <row r="47" spans="2:9" x14ac:dyDescent="0.2">
      <c r="B47" s="105" t="s">
        <v>182</v>
      </c>
      <c r="C47" s="280"/>
      <c r="D47" s="281"/>
      <c r="E47" s="106"/>
      <c r="F47" s="107"/>
      <c r="G47" s="107"/>
      <c r="H47" s="107"/>
      <c r="I47" s="107"/>
    </row>
    <row r="48" spans="2:9" x14ac:dyDescent="0.2">
      <c r="B48" s="108" t="s">
        <v>6</v>
      </c>
      <c r="C48" s="271" t="s">
        <v>213</v>
      </c>
      <c r="D48" s="272"/>
      <c r="E48" s="109"/>
      <c r="F48" s="110"/>
      <c r="G48" s="111"/>
      <c r="H48" s="110">
        <v>62500</v>
      </c>
      <c r="I48" s="112" t="s">
        <v>215</v>
      </c>
    </row>
    <row r="49" spans="2:9" x14ac:dyDescent="0.2">
      <c r="B49" s="94"/>
      <c r="C49" s="94"/>
      <c r="D49" s="94"/>
      <c r="E49" s="94"/>
      <c r="F49" s="94"/>
      <c r="G49" s="94"/>
      <c r="H49" s="94"/>
      <c r="I49" s="94"/>
    </row>
    <row r="50" spans="2:9" ht="17" x14ac:dyDescent="0.2">
      <c r="B50" s="99"/>
      <c r="C50" s="99"/>
      <c r="D50" s="277" t="s">
        <v>189</v>
      </c>
      <c r="E50" s="277"/>
      <c r="F50" s="277"/>
      <c r="G50" s="277"/>
      <c r="H50" s="99"/>
      <c r="I50" s="101" t="s">
        <v>237</v>
      </c>
    </row>
    <row r="51" spans="2:9" x14ac:dyDescent="0.2">
      <c r="B51" s="100" t="s">
        <v>1</v>
      </c>
      <c r="C51" s="278" t="s">
        <v>211</v>
      </c>
      <c r="D51" s="279"/>
      <c r="E51" s="103" t="s">
        <v>212</v>
      </c>
      <c r="F51" s="104" t="s">
        <v>4</v>
      </c>
      <c r="G51" s="104" t="s">
        <v>5</v>
      </c>
      <c r="H51" s="104" t="s">
        <v>213</v>
      </c>
      <c r="I51" s="104" t="s">
        <v>214</v>
      </c>
    </row>
    <row r="52" spans="2:9" x14ac:dyDescent="0.2">
      <c r="B52" s="105" t="s">
        <v>182</v>
      </c>
      <c r="C52" s="280"/>
      <c r="D52" s="281"/>
      <c r="E52" s="106"/>
      <c r="F52" s="107"/>
      <c r="G52" s="107"/>
      <c r="H52" s="107"/>
      <c r="I52" s="107"/>
    </row>
    <row r="53" spans="2:9" x14ac:dyDescent="0.2">
      <c r="B53" s="108" t="s">
        <v>267</v>
      </c>
      <c r="C53" s="271" t="s">
        <v>213</v>
      </c>
      <c r="D53" s="272"/>
      <c r="E53" s="109"/>
      <c r="F53" s="110"/>
      <c r="G53" s="111"/>
      <c r="H53" s="110">
        <v>21600</v>
      </c>
      <c r="I53" s="112" t="s">
        <v>217</v>
      </c>
    </row>
    <row r="54" spans="2:9" x14ac:dyDescent="0.2">
      <c r="B54" s="148" t="s">
        <v>6</v>
      </c>
      <c r="C54" s="275" t="s">
        <v>216</v>
      </c>
      <c r="D54" s="276"/>
      <c r="E54" s="149" t="s">
        <v>293</v>
      </c>
      <c r="F54" s="150"/>
      <c r="G54" s="150">
        <v>0</v>
      </c>
      <c r="H54" s="152">
        <f>+H53+G54</f>
        <v>21600</v>
      </c>
      <c r="I54" s="151" t="s">
        <v>217</v>
      </c>
    </row>
    <row r="55" spans="2:9" x14ac:dyDescent="0.2">
      <c r="B55" s="94"/>
      <c r="C55" s="94"/>
      <c r="D55" s="94"/>
      <c r="E55" s="94"/>
      <c r="F55" s="94"/>
      <c r="G55" s="94"/>
      <c r="H55" s="94"/>
      <c r="I55" s="94"/>
    </row>
    <row r="56" spans="2:9" ht="17" x14ac:dyDescent="0.2">
      <c r="B56" s="99"/>
      <c r="C56" s="99"/>
      <c r="D56" s="99"/>
      <c r="E56" s="277" t="s">
        <v>49</v>
      </c>
      <c r="F56" s="277"/>
      <c r="G56" s="99"/>
      <c r="H56" s="99"/>
      <c r="I56" s="101" t="s">
        <v>238</v>
      </c>
    </row>
    <row r="57" spans="2:9" x14ac:dyDescent="0.2">
      <c r="B57" s="100" t="s">
        <v>1</v>
      </c>
      <c r="C57" s="278" t="s">
        <v>211</v>
      </c>
      <c r="D57" s="279"/>
      <c r="E57" s="103" t="s">
        <v>212</v>
      </c>
      <c r="F57" s="104" t="s">
        <v>4</v>
      </c>
      <c r="G57" s="104" t="s">
        <v>5</v>
      </c>
      <c r="H57" s="104" t="s">
        <v>213</v>
      </c>
      <c r="I57" s="104" t="s">
        <v>214</v>
      </c>
    </row>
    <row r="58" spans="2:9" x14ac:dyDescent="0.2">
      <c r="B58" s="105" t="s">
        <v>182</v>
      </c>
      <c r="C58" s="280"/>
      <c r="D58" s="281"/>
      <c r="E58" s="106"/>
      <c r="F58" s="107"/>
      <c r="G58" s="107"/>
      <c r="H58" s="107"/>
      <c r="I58" s="107"/>
    </row>
    <row r="59" spans="2:9" x14ac:dyDescent="0.2">
      <c r="B59" s="108" t="s">
        <v>6</v>
      </c>
      <c r="C59" s="271" t="s">
        <v>213</v>
      </c>
      <c r="D59" s="272"/>
      <c r="E59" s="109"/>
      <c r="F59" s="110"/>
      <c r="G59" s="111"/>
      <c r="H59" s="110">
        <v>2500</v>
      </c>
      <c r="I59" s="112" t="s">
        <v>215</v>
      </c>
    </row>
    <row r="60" spans="2:9" x14ac:dyDescent="0.2">
      <c r="B60" s="94"/>
      <c r="C60" s="94"/>
      <c r="D60" s="94"/>
      <c r="E60" s="94"/>
      <c r="F60" s="94"/>
      <c r="G60" s="94"/>
      <c r="H60" s="94"/>
      <c r="I60" s="94"/>
    </row>
    <row r="61" spans="2:9" ht="17" x14ac:dyDescent="0.2">
      <c r="B61" s="99"/>
      <c r="C61" s="99"/>
      <c r="D61" s="277" t="s">
        <v>193</v>
      </c>
      <c r="E61" s="277"/>
      <c r="F61" s="277"/>
      <c r="G61" s="277"/>
      <c r="H61" s="99"/>
      <c r="I61" s="101" t="s">
        <v>239</v>
      </c>
    </row>
    <row r="62" spans="2:9" x14ac:dyDescent="0.2">
      <c r="B62" s="100" t="s">
        <v>1</v>
      </c>
      <c r="C62" s="278" t="s">
        <v>211</v>
      </c>
      <c r="D62" s="279"/>
      <c r="E62" s="103" t="s">
        <v>212</v>
      </c>
      <c r="F62" s="104" t="s">
        <v>4</v>
      </c>
      <c r="G62" s="104" t="s">
        <v>5</v>
      </c>
      <c r="H62" s="104" t="s">
        <v>213</v>
      </c>
      <c r="I62" s="104" t="s">
        <v>214</v>
      </c>
    </row>
    <row r="63" spans="2:9" x14ac:dyDescent="0.2">
      <c r="B63" s="105" t="s">
        <v>182</v>
      </c>
      <c r="C63" s="280"/>
      <c r="D63" s="281"/>
      <c r="E63" s="106"/>
      <c r="F63" s="107"/>
      <c r="G63" s="107"/>
      <c r="H63" s="107"/>
      <c r="I63" s="107"/>
    </row>
    <row r="64" spans="2:9" x14ac:dyDescent="0.2">
      <c r="B64" s="108" t="s">
        <v>6</v>
      </c>
      <c r="C64" s="271" t="s">
        <v>213</v>
      </c>
      <c r="D64" s="272"/>
      <c r="E64" s="109"/>
      <c r="F64" s="110"/>
      <c r="G64" s="111"/>
      <c r="H64" s="110">
        <v>1500</v>
      </c>
      <c r="I64" s="112" t="s">
        <v>217</v>
      </c>
    </row>
    <row r="65" spans="2:9" x14ac:dyDescent="0.2">
      <c r="B65" s="148" t="s">
        <v>6</v>
      </c>
      <c r="C65" s="275" t="s">
        <v>216</v>
      </c>
      <c r="D65" s="276"/>
      <c r="E65" s="153" t="s">
        <v>293</v>
      </c>
      <c r="F65" s="152"/>
      <c r="G65" s="150">
        <v>0</v>
      </c>
      <c r="H65" s="152">
        <f>+H64+G65</f>
        <v>1500</v>
      </c>
      <c r="I65" s="151" t="s">
        <v>217</v>
      </c>
    </row>
    <row r="66" spans="2:9" x14ac:dyDescent="0.2">
      <c r="B66" s="94"/>
      <c r="C66" s="94"/>
      <c r="D66" s="94"/>
      <c r="E66" s="94"/>
      <c r="F66" s="94"/>
      <c r="G66" s="94"/>
      <c r="H66" s="94"/>
      <c r="I66" s="94"/>
    </row>
    <row r="67" spans="2:9" ht="24" x14ac:dyDescent="0.3">
      <c r="B67" s="267" t="s">
        <v>58</v>
      </c>
      <c r="C67" s="268"/>
      <c r="D67" s="268"/>
      <c r="E67" s="268"/>
      <c r="F67" s="268"/>
      <c r="G67" s="268"/>
      <c r="H67" s="268"/>
      <c r="I67" s="268"/>
    </row>
    <row r="68" spans="2:9" x14ac:dyDescent="0.2">
      <c r="B68" s="94"/>
      <c r="C68" s="94"/>
      <c r="D68" s="94"/>
      <c r="E68" s="94"/>
      <c r="F68" s="94"/>
      <c r="G68" s="94"/>
      <c r="H68" s="94"/>
      <c r="I68" s="94"/>
    </row>
    <row r="69" spans="2:9" ht="17" x14ac:dyDescent="0.2">
      <c r="B69" s="99"/>
      <c r="C69" s="99"/>
      <c r="D69" s="99"/>
      <c r="E69" s="277" t="s">
        <v>218</v>
      </c>
      <c r="F69" s="277"/>
      <c r="G69" s="99"/>
      <c r="H69" s="99"/>
      <c r="I69" s="101" t="s">
        <v>240</v>
      </c>
    </row>
    <row r="70" spans="2:9" x14ac:dyDescent="0.2">
      <c r="B70" s="100" t="s">
        <v>1</v>
      </c>
      <c r="C70" s="278" t="s">
        <v>211</v>
      </c>
      <c r="D70" s="279"/>
      <c r="E70" s="103" t="s">
        <v>212</v>
      </c>
      <c r="F70" s="104" t="s">
        <v>4</v>
      </c>
      <c r="G70" s="104" t="s">
        <v>5</v>
      </c>
      <c r="H70" s="104" t="s">
        <v>213</v>
      </c>
      <c r="I70" s="104" t="s">
        <v>214</v>
      </c>
    </row>
    <row r="71" spans="2:9" x14ac:dyDescent="0.2">
      <c r="B71" s="105" t="s">
        <v>182</v>
      </c>
      <c r="C71" s="280"/>
      <c r="D71" s="281"/>
      <c r="E71" s="106"/>
      <c r="F71" s="107"/>
      <c r="G71" s="107"/>
      <c r="H71" s="107"/>
      <c r="I71" s="107"/>
    </row>
    <row r="72" spans="2:9" x14ac:dyDescent="0.2">
      <c r="B72" s="108" t="s">
        <v>6</v>
      </c>
      <c r="C72" s="271" t="s">
        <v>213</v>
      </c>
      <c r="D72" s="272"/>
      <c r="E72" s="109"/>
      <c r="F72" s="110"/>
      <c r="G72" s="111"/>
      <c r="H72" s="110">
        <v>761</v>
      </c>
      <c r="I72" s="112" t="s">
        <v>217</v>
      </c>
    </row>
    <row r="73" spans="2:9" x14ac:dyDescent="0.2">
      <c r="B73" s="94"/>
      <c r="C73" s="94"/>
      <c r="D73" s="94"/>
      <c r="E73" s="94"/>
      <c r="F73" s="94"/>
      <c r="G73" s="94"/>
      <c r="H73" s="94"/>
      <c r="I73" s="94"/>
    </row>
    <row r="74" spans="2:9" ht="17" x14ac:dyDescent="0.2">
      <c r="B74" s="99"/>
      <c r="C74" s="99"/>
      <c r="D74" s="99"/>
      <c r="E74" s="277" t="s">
        <v>219</v>
      </c>
      <c r="F74" s="277"/>
      <c r="G74" s="99"/>
      <c r="H74" s="99"/>
      <c r="I74" s="101" t="s">
        <v>241</v>
      </c>
    </row>
    <row r="75" spans="2:9" x14ac:dyDescent="0.2">
      <c r="B75" s="100" t="s">
        <v>1</v>
      </c>
      <c r="C75" s="278" t="s">
        <v>211</v>
      </c>
      <c r="D75" s="279"/>
      <c r="E75" s="103" t="s">
        <v>212</v>
      </c>
      <c r="F75" s="104" t="s">
        <v>4</v>
      </c>
      <c r="G75" s="104" t="s">
        <v>5</v>
      </c>
      <c r="H75" s="104" t="s">
        <v>213</v>
      </c>
      <c r="I75" s="104" t="s">
        <v>214</v>
      </c>
    </row>
    <row r="76" spans="2:9" x14ac:dyDescent="0.2">
      <c r="B76" s="105" t="s">
        <v>182</v>
      </c>
      <c r="C76" s="280"/>
      <c r="D76" s="281"/>
      <c r="E76" s="106"/>
      <c r="F76" s="107"/>
      <c r="G76" s="107"/>
      <c r="H76" s="107"/>
      <c r="I76" s="107"/>
    </row>
    <row r="77" spans="2:9" x14ac:dyDescent="0.2">
      <c r="B77" s="108" t="s">
        <v>6</v>
      </c>
      <c r="C77" s="271" t="s">
        <v>213</v>
      </c>
      <c r="D77" s="272"/>
      <c r="E77" s="109"/>
      <c r="F77" s="110"/>
      <c r="G77" s="111"/>
      <c r="H77" s="110">
        <v>1545</v>
      </c>
      <c r="I77" s="112" t="s">
        <v>217</v>
      </c>
    </row>
    <row r="78" spans="2:9" x14ac:dyDescent="0.2">
      <c r="B78" s="94"/>
      <c r="C78" s="94"/>
      <c r="D78" s="94"/>
      <c r="E78" s="94"/>
      <c r="F78" s="94"/>
      <c r="G78" s="94"/>
      <c r="H78" s="94"/>
      <c r="I78" s="94"/>
    </row>
    <row r="79" spans="2:9" ht="17" x14ac:dyDescent="0.2">
      <c r="B79" s="99"/>
      <c r="C79" s="99"/>
      <c r="D79" s="99"/>
      <c r="E79" s="277" t="s">
        <v>220</v>
      </c>
      <c r="F79" s="277"/>
      <c r="G79" s="99"/>
      <c r="H79" s="99"/>
      <c r="I79" s="101" t="s">
        <v>242</v>
      </c>
    </row>
    <row r="80" spans="2:9" x14ac:dyDescent="0.2">
      <c r="B80" s="100" t="s">
        <v>1</v>
      </c>
      <c r="C80" s="278" t="s">
        <v>211</v>
      </c>
      <c r="D80" s="279"/>
      <c r="E80" s="103" t="s">
        <v>212</v>
      </c>
      <c r="F80" s="104" t="s">
        <v>4</v>
      </c>
      <c r="G80" s="104" t="s">
        <v>5</v>
      </c>
      <c r="H80" s="104" t="s">
        <v>213</v>
      </c>
      <c r="I80" s="104" t="s">
        <v>214</v>
      </c>
    </row>
    <row r="81" spans="2:9" x14ac:dyDescent="0.2">
      <c r="B81" s="105" t="s">
        <v>182</v>
      </c>
      <c r="C81" s="280"/>
      <c r="D81" s="281"/>
      <c r="E81" s="106"/>
      <c r="F81" s="107"/>
      <c r="G81" s="107"/>
      <c r="H81" s="107"/>
      <c r="I81" s="107"/>
    </row>
    <row r="82" spans="2:9" x14ac:dyDescent="0.2">
      <c r="B82" s="108" t="s">
        <v>6</v>
      </c>
      <c r="C82" s="271" t="s">
        <v>213</v>
      </c>
      <c r="D82" s="272"/>
      <c r="E82" s="109"/>
      <c r="F82" s="110"/>
      <c r="G82" s="111"/>
      <c r="H82" s="110">
        <v>3547</v>
      </c>
      <c r="I82" s="112" t="s">
        <v>217</v>
      </c>
    </row>
    <row r="83" spans="2:9" x14ac:dyDescent="0.2">
      <c r="B83" s="94"/>
      <c r="C83" s="94"/>
      <c r="D83" s="94"/>
      <c r="E83" s="94"/>
      <c r="F83" s="94"/>
      <c r="G83" s="94"/>
      <c r="H83" s="94"/>
      <c r="I83" s="94"/>
    </row>
    <row r="84" spans="2:9" ht="17" x14ac:dyDescent="0.2">
      <c r="B84" s="99"/>
      <c r="C84" s="99"/>
      <c r="D84" s="277" t="s">
        <v>221</v>
      </c>
      <c r="E84" s="277"/>
      <c r="F84" s="277"/>
      <c r="G84" s="277"/>
      <c r="H84" s="99"/>
      <c r="I84" s="101" t="s">
        <v>243</v>
      </c>
    </row>
    <row r="85" spans="2:9" x14ac:dyDescent="0.2">
      <c r="B85" s="100" t="s">
        <v>1</v>
      </c>
      <c r="C85" s="278" t="s">
        <v>211</v>
      </c>
      <c r="D85" s="279"/>
      <c r="E85" s="103" t="s">
        <v>212</v>
      </c>
      <c r="F85" s="104" t="s">
        <v>4</v>
      </c>
      <c r="G85" s="104" t="s">
        <v>5</v>
      </c>
      <c r="H85" s="104" t="s">
        <v>213</v>
      </c>
      <c r="I85" s="104" t="s">
        <v>214</v>
      </c>
    </row>
    <row r="86" spans="2:9" x14ac:dyDescent="0.2">
      <c r="B86" s="105" t="s">
        <v>182</v>
      </c>
      <c r="C86" s="280"/>
      <c r="D86" s="281"/>
      <c r="E86" s="106"/>
      <c r="F86" s="107"/>
      <c r="G86" s="107"/>
      <c r="H86" s="107"/>
      <c r="I86" s="107"/>
    </row>
    <row r="87" spans="2:9" x14ac:dyDescent="0.2">
      <c r="B87" s="108" t="s">
        <v>6</v>
      </c>
      <c r="C87" s="271" t="s">
        <v>213</v>
      </c>
      <c r="D87" s="272"/>
      <c r="E87" s="109"/>
      <c r="F87" s="110"/>
      <c r="G87" s="111"/>
      <c r="H87" s="110">
        <v>0</v>
      </c>
      <c r="I87" s="112"/>
    </row>
    <row r="88" spans="2:9" x14ac:dyDescent="0.2">
      <c r="B88" s="148" t="s">
        <v>6</v>
      </c>
      <c r="C88" s="275" t="s">
        <v>216</v>
      </c>
      <c r="D88" s="276"/>
      <c r="E88" s="149" t="s">
        <v>293</v>
      </c>
      <c r="F88" s="150"/>
      <c r="G88" s="150">
        <v>0</v>
      </c>
      <c r="H88" s="152">
        <f>+H87+G88</f>
        <v>0</v>
      </c>
      <c r="I88" s="151" t="s">
        <v>217</v>
      </c>
    </row>
    <row r="89" spans="2:9" x14ac:dyDescent="0.2">
      <c r="B89" s="94"/>
      <c r="C89" s="94"/>
      <c r="D89" s="94"/>
      <c r="E89" s="94"/>
      <c r="F89" s="94"/>
      <c r="G89" s="94" t="s">
        <v>16</v>
      </c>
      <c r="H89" s="94"/>
      <c r="I89" s="94"/>
    </row>
    <row r="90" spans="2:9" ht="17" x14ac:dyDescent="0.2">
      <c r="B90" s="99"/>
      <c r="C90" s="99"/>
      <c r="D90" s="277" t="s">
        <v>199</v>
      </c>
      <c r="E90" s="277"/>
      <c r="F90" s="277"/>
      <c r="G90" s="277"/>
      <c r="H90" s="99"/>
      <c r="I90" s="101" t="s">
        <v>244</v>
      </c>
    </row>
    <row r="91" spans="2:9" x14ac:dyDescent="0.2">
      <c r="B91" s="100" t="s">
        <v>1</v>
      </c>
      <c r="C91" s="278" t="s">
        <v>211</v>
      </c>
      <c r="D91" s="279"/>
      <c r="E91" s="103" t="s">
        <v>212</v>
      </c>
      <c r="F91" s="104" t="s">
        <v>4</v>
      </c>
      <c r="G91" s="104" t="s">
        <v>5</v>
      </c>
      <c r="H91" s="104" t="s">
        <v>213</v>
      </c>
      <c r="I91" s="104" t="s">
        <v>214</v>
      </c>
    </row>
    <row r="92" spans="2:9" x14ac:dyDescent="0.2">
      <c r="B92" s="105" t="s">
        <v>182</v>
      </c>
      <c r="C92" s="280"/>
      <c r="D92" s="281"/>
      <c r="E92" s="106"/>
      <c r="F92" s="107"/>
      <c r="G92" s="107"/>
      <c r="H92" s="107"/>
      <c r="I92" s="107"/>
    </row>
    <row r="93" spans="2:9" x14ac:dyDescent="0.2">
      <c r="B93" s="108" t="s">
        <v>6</v>
      </c>
      <c r="C93" s="271" t="s">
        <v>213</v>
      </c>
      <c r="D93" s="272"/>
      <c r="E93" s="109"/>
      <c r="F93" s="110"/>
      <c r="G93" s="111"/>
      <c r="H93" s="110">
        <v>0</v>
      </c>
      <c r="I93" s="112"/>
    </row>
    <row r="94" spans="2:9" x14ac:dyDescent="0.2">
      <c r="B94" s="148" t="s">
        <v>6</v>
      </c>
      <c r="C94" s="275" t="s">
        <v>216</v>
      </c>
      <c r="D94" s="276"/>
      <c r="E94" s="149" t="s">
        <v>293</v>
      </c>
      <c r="F94" s="150"/>
      <c r="G94" s="150">
        <v>0</v>
      </c>
      <c r="H94" s="152">
        <f>+H93+G94</f>
        <v>0</v>
      </c>
      <c r="I94" s="151" t="s">
        <v>217</v>
      </c>
    </row>
    <row r="95" spans="2:9" x14ac:dyDescent="0.2">
      <c r="B95" s="94"/>
      <c r="C95" s="94"/>
      <c r="D95" s="94"/>
      <c r="E95" s="94"/>
      <c r="F95" s="94"/>
      <c r="G95" s="94"/>
      <c r="H95" s="94"/>
      <c r="I95" s="94"/>
    </row>
    <row r="96" spans="2:9" ht="17" x14ac:dyDescent="0.2">
      <c r="B96" s="99"/>
      <c r="C96" s="99"/>
      <c r="D96" s="277" t="s">
        <v>222</v>
      </c>
      <c r="E96" s="277"/>
      <c r="F96" s="277"/>
      <c r="G96" s="277"/>
      <c r="H96" s="99"/>
      <c r="I96" s="101" t="s">
        <v>245</v>
      </c>
    </row>
    <row r="97" spans="2:9" x14ac:dyDescent="0.2">
      <c r="B97" s="100" t="s">
        <v>1</v>
      </c>
      <c r="C97" s="278" t="s">
        <v>211</v>
      </c>
      <c r="D97" s="279"/>
      <c r="E97" s="103" t="s">
        <v>212</v>
      </c>
      <c r="F97" s="104" t="s">
        <v>4</v>
      </c>
      <c r="G97" s="104" t="s">
        <v>5</v>
      </c>
      <c r="H97" s="104" t="s">
        <v>213</v>
      </c>
      <c r="I97" s="104" t="s">
        <v>214</v>
      </c>
    </row>
    <row r="98" spans="2:9" x14ac:dyDescent="0.2">
      <c r="B98" s="105" t="s">
        <v>182</v>
      </c>
      <c r="C98" s="280"/>
      <c r="D98" s="281"/>
      <c r="E98" s="106"/>
      <c r="F98" s="107"/>
      <c r="G98" s="107"/>
      <c r="H98" s="107"/>
      <c r="I98" s="107"/>
    </row>
    <row r="99" spans="2:9" x14ac:dyDescent="0.2">
      <c r="B99" s="108" t="s">
        <v>6</v>
      </c>
      <c r="C99" s="271" t="s">
        <v>213</v>
      </c>
      <c r="D99" s="272"/>
      <c r="E99" s="109"/>
      <c r="F99" s="110"/>
      <c r="G99" s="111"/>
      <c r="H99" s="110">
        <v>14900</v>
      </c>
      <c r="I99" s="112" t="s">
        <v>217</v>
      </c>
    </row>
    <row r="100" spans="2:9" x14ac:dyDescent="0.2">
      <c r="B100" s="94"/>
      <c r="C100" s="94"/>
      <c r="D100" s="94"/>
      <c r="E100" s="94"/>
      <c r="F100" s="94"/>
      <c r="G100" s="94"/>
      <c r="H100" s="94"/>
      <c r="I100" s="94"/>
    </row>
    <row r="101" spans="2:9" ht="24" x14ac:dyDescent="0.3">
      <c r="B101" s="267" t="s">
        <v>89</v>
      </c>
      <c r="C101" s="268"/>
      <c r="D101" s="268"/>
      <c r="E101" s="268"/>
      <c r="F101" s="268"/>
      <c r="G101" s="268"/>
      <c r="H101" s="268"/>
      <c r="I101" s="268"/>
    </row>
    <row r="102" spans="2:9" x14ac:dyDescent="0.2">
      <c r="B102" s="94"/>
      <c r="C102" s="94"/>
      <c r="D102" s="94"/>
      <c r="E102" s="94"/>
      <c r="F102" s="94"/>
      <c r="G102" s="94"/>
      <c r="H102" s="94"/>
      <c r="I102" s="94"/>
    </row>
    <row r="103" spans="2:9" ht="17" x14ac:dyDescent="0.2">
      <c r="B103" s="99"/>
      <c r="C103" s="99"/>
      <c r="D103" s="99"/>
      <c r="E103" s="277" t="s">
        <v>223</v>
      </c>
      <c r="F103" s="277"/>
      <c r="G103" s="99"/>
      <c r="H103" s="99"/>
      <c r="I103" s="101" t="s">
        <v>246</v>
      </c>
    </row>
    <row r="104" spans="2:9" x14ac:dyDescent="0.2">
      <c r="B104" s="100" t="s">
        <v>1</v>
      </c>
      <c r="C104" s="278" t="s">
        <v>211</v>
      </c>
      <c r="D104" s="279"/>
      <c r="E104" s="103" t="s">
        <v>212</v>
      </c>
      <c r="F104" s="104" t="s">
        <v>4</v>
      </c>
      <c r="G104" s="104" t="s">
        <v>5</v>
      </c>
      <c r="H104" s="104" t="s">
        <v>213</v>
      </c>
      <c r="I104" s="104" t="s">
        <v>214</v>
      </c>
    </row>
    <row r="105" spans="2:9" x14ac:dyDescent="0.2">
      <c r="B105" s="105" t="s">
        <v>182</v>
      </c>
      <c r="C105" s="280"/>
      <c r="D105" s="281"/>
      <c r="E105" s="106"/>
      <c r="F105" s="107"/>
      <c r="G105" s="107"/>
      <c r="H105" s="107"/>
      <c r="I105" s="107"/>
    </row>
    <row r="106" spans="2:9" x14ac:dyDescent="0.2">
      <c r="B106" s="108" t="s">
        <v>6</v>
      </c>
      <c r="C106" s="271" t="s">
        <v>213</v>
      </c>
      <c r="D106" s="272"/>
      <c r="E106" s="109"/>
      <c r="F106" s="110"/>
      <c r="G106" s="111"/>
      <c r="H106" s="110">
        <v>53582</v>
      </c>
      <c r="I106" s="112" t="s">
        <v>217</v>
      </c>
    </row>
    <row r="107" spans="2:9" x14ac:dyDescent="0.2">
      <c r="B107" s="95" t="s">
        <v>6</v>
      </c>
      <c r="C107" s="273" t="s">
        <v>224</v>
      </c>
      <c r="D107" s="274"/>
      <c r="E107" s="96" t="s">
        <v>295</v>
      </c>
      <c r="F107" s="97">
        <v>0</v>
      </c>
      <c r="G107" s="97"/>
      <c r="H107" s="97">
        <f>+H106-F107</f>
        <v>53582</v>
      </c>
      <c r="I107" s="98" t="s">
        <v>217</v>
      </c>
    </row>
    <row r="108" spans="2:9" x14ac:dyDescent="0.2">
      <c r="B108" s="94"/>
      <c r="C108" s="94"/>
      <c r="D108" s="94"/>
      <c r="E108" s="94"/>
      <c r="F108" s="94"/>
      <c r="G108" s="94"/>
      <c r="H108" s="94"/>
      <c r="I108" s="94"/>
    </row>
    <row r="109" spans="2:9" ht="17" x14ac:dyDescent="0.2">
      <c r="B109" s="99"/>
      <c r="C109" s="99"/>
      <c r="D109" s="99"/>
      <c r="E109" s="277" t="s">
        <v>225</v>
      </c>
      <c r="F109" s="277"/>
      <c r="G109" s="99"/>
      <c r="H109" s="99"/>
      <c r="I109" s="101" t="s">
        <v>247</v>
      </c>
    </row>
    <row r="110" spans="2:9" x14ac:dyDescent="0.2">
      <c r="B110" s="100" t="s">
        <v>1</v>
      </c>
      <c r="C110" s="278" t="s">
        <v>211</v>
      </c>
      <c r="D110" s="279"/>
      <c r="E110" s="103" t="s">
        <v>212</v>
      </c>
      <c r="F110" s="104" t="s">
        <v>4</v>
      </c>
      <c r="G110" s="104" t="s">
        <v>5</v>
      </c>
      <c r="H110" s="104" t="s">
        <v>213</v>
      </c>
      <c r="I110" s="104" t="s">
        <v>214</v>
      </c>
    </row>
    <row r="111" spans="2:9" x14ac:dyDescent="0.2">
      <c r="B111" s="105" t="s">
        <v>182</v>
      </c>
      <c r="C111" s="280"/>
      <c r="D111" s="281"/>
      <c r="E111" s="106"/>
      <c r="F111" s="107"/>
      <c r="G111" s="107"/>
      <c r="H111" s="107"/>
      <c r="I111" s="107"/>
    </row>
    <row r="112" spans="2:9" x14ac:dyDescent="0.2">
      <c r="B112" s="108" t="s">
        <v>6</v>
      </c>
      <c r="C112" s="271" t="s">
        <v>213</v>
      </c>
      <c r="D112" s="272"/>
      <c r="E112" s="109"/>
      <c r="F112" s="110"/>
      <c r="G112" s="111"/>
      <c r="H112" s="110">
        <v>18000</v>
      </c>
      <c r="I112" s="112" t="s">
        <v>215</v>
      </c>
    </row>
    <row r="113" spans="2:9" x14ac:dyDescent="0.2">
      <c r="B113" s="95" t="s">
        <v>6</v>
      </c>
      <c r="C113" s="273" t="s">
        <v>224</v>
      </c>
      <c r="D113" s="274"/>
      <c r="E113" s="96" t="s">
        <v>295</v>
      </c>
      <c r="F113" s="97"/>
      <c r="G113" s="97">
        <v>0</v>
      </c>
      <c r="H113" s="97">
        <f>+H112-G113</f>
        <v>18000</v>
      </c>
      <c r="I113" s="98"/>
    </row>
    <row r="114" spans="2:9" x14ac:dyDescent="0.2">
      <c r="B114" s="94"/>
      <c r="C114" s="94"/>
      <c r="D114" s="94"/>
      <c r="E114" s="94"/>
      <c r="F114" s="94"/>
      <c r="G114" s="94"/>
      <c r="H114" s="94"/>
      <c r="I114" s="94"/>
    </row>
    <row r="115" spans="2:9" ht="24" x14ac:dyDescent="0.3">
      <c r="B115" s="267" t="s">
        <v>101</v>
      </c>
      <c r="C115" s="268"/>
      <c r="D115" s="268"/>
      <c r="E115" s="268"/>
      <c r="F115" s="268"/>
      <c r="G115" s="268"/>
      <c r="H115" s="268"/>
      <c r="I115" s="268"/>
    </row>
    <row r="116" spans="2:9" x14ac:dyDescent="0.2">
      <c r="B116" s="94"/>
      <c r="C116" s="94"/>
      <c r="D116" s="94"/>
      <c r="E116" s="94"/>
      <c r="F116" s="94"/>
      <c r="G116" s="94"/>
      <c r="H116" s="94"/>
      <c r="I116" s="94"/>
    </row>
    <row r="117" spans="2:9" ht="17" x14ac:dyDescent="0.2">
      <c r="B117" s="99"/>
      <c r="C117" s="99"/>
      <c r="D117" s="99"/>
      <c r="E117" s="277" t="s">
        <v>226</v>
      </c>
      <c r="F117" s="277"/>
      <c r="G117" s="99"/>
      <c r="H117" s="99"/>
      <c r="I117" s="101" t="s">
        <v>248</v>
      </c>
    </row>
    <row r="118" spans="2:9" x14ac:dyDescent="0.2">
      <c r="B118" s="100" t="s">
        <v>1</v>
      </c>
      <c r="C118" s="278" t="s">
        <v>211</v>
      </c>
      <c r="D118" s="279"/>
      <c r="E118" s="103" t="s">
        <v>212</v>
      </c>
      <c r="F118" s="104" t="s">
        <v>4</v>
      </c>
      <c r="G118" s="104" t="s">
        <v>5</v>
      </c>
      <c r="H118" s="104" t="s">
        <v>213</v>
      </c>
      <c r="I118" s="104" t="s">
        <v>214</v>
      </c>
    </row>
    <row r="119" spans="2:9" x14ac:dyDescent="0.2">
      <c r="B119" s="105" t="s">
        <v>182</v>
      </c>
      <c r="C119" s="280"/>
      <c r="D119" s="281"/>
      <c r="E119" s="106"/>
      <c r="F119" s="107"/>
      <c r="G119" s="107"/>
      <c r="H119" s="107"/>
      <c r="I119" s="107"/>
    </row>
    <row r="120" spans="2:9" x14ac:dyDescent="0.2">
      <c r="B120" s="108" t="s">
        <v>6</v>
      </c>
      <c r="C120" s="271" t="s">
        <v>213</v>
      </c>
      <c r="D120" s="272"/>
      <c r="E120" s="109"/>
      <c r="F120" s="110"/>
      <c r="G120" s="111"/>
      <c r="H120" s="110">
        <v>102210</v>
      </c>
      <c r="I120" s="112" t="s">
        <v>217</v>
      </c>
    </row>
    <row r="121" spans="2:9" x14ac:dyDescent="0.2">
      <c r="B121" s="95" t="s">
        <v>6</v>
      </c>
      <c r="C121" s="273" t="s">
        <v>224</v>
      </c>
      <c r="D121" s="274"/>
      <c r="E121" s="96" t="s">
        <v>295</v>
      </c>
      <c r="F121" s="97">
        <v>0</v>
      </c>
      <c r="G121" s="97"/>
      <c r="H121" s="97">
        <f>+H120-F121</f>
        <v>102210</v>
      </c>
      <c r="I121" s="98"/>
    </row>
    <row r="122" spans="2:9" x14ac:dyDescent="0.2">
      <c r="B122" s="94"/>
      <c r="C122" s="94"/>
      <c r="D122" s="94"/>
      <c r="E122" s="94"/>
      <c r="F122" s="94"/>
      <c r="G122" s="94"/>
      <c r="H122" s="94"/>
      <c r="I122" s="94"/>
    </row>
    <row r="123" spans="2:9" ht="24" x14ac:dyDescent="0.3">
      <c r="B123" s="267" t="s">
        <v>124</v>
      </c>
      <c r="C123" s="268"/>
      <c r="D123" s="268"/>
      <c r="E123" s="268"/>
      <c r="F123" s="268"/>
      <c r="G123" s="268"/>
      <c r="H123" s="268"/>
      <c r="I123" s="268"/>
    </row>
    <row r="124" spans="2:9" x14ac:dyDescent="0.2">
      <c r="B124" s="94"/>
      <c r="C124" s="94"/>
      <c r="D124" s="94"/>
      <c r="E124" s="94"/>
      <c r="F124" s="94"/>
      <c r="G124" s="94"/>
      <c r="H124" s="94"/>
      <c r="I124" s="94"/>
    </row>
    <row r="125" spans="2:9" ht="17" x14ac:dyDescent="0.2">
      <c r="B125" s="99"/>
      <c r="C125" s="99"/>
      <c r="D125" s="99"/>
      <c r="E125" s="277" t="s">
        <v>134</v>
      </c>
      <c r="F125" s="277"/>
      <c r="G125" s="99"/>
      <c r="H125" s="99"/>
      <c r="I125" s="101" t="s">
        <v>249</v>
      </c>
    </row>
    <row r="126" spans="2:9" x14ac:dyDescent="0.2">
      <c r="B126" s="100" t="s">
        <v>1</v>
      </c>
      <c r="C126" s="278" t="s">
        <v>211</v>
      </c>
      <c r="D126" s="279"/>
      <c r="E126" s="103" t="s">
        <v>212</v>
      </c>
      <c r="F126" s="104" t="s">
        <v>4</v>
      </c>
      <c r="G126" s="104" t="s">
        <v>5</v>
      </c>
      <c r="H126" s="104" t="s">
        <v>213</v>
      </c>
      <c r="I126" s="104" t="s">
        <v>214</v>
      </c>
    </row>
    <row r="127" spans="2:9" x14ac:dyDescent="0.2">
      <c r="B127" s="105" t="s">
        <v>182</v>
      </c>
      <c r="C127" s="280"/>
      <c r="D127" s="281"/>
      <c r="E127" s="106"/>
      <c r="F127" s="107"/>
      <c r="G127" s="107"/>
      <c r="H127" s="107"/>
      <c r="I127" s="107"/>
    </row>
    <row r="128" spans="2:9" x14ac:dyDescent="0.2">
      <c r="B128" s="108" t="s">
        <v>6</v>
      </c>
      <c r="C128" s="271" t="s">
        <v>213</v>
      </c>
      <c r="D128" s="272"/>
      <c r="E128" s="109"/>
      <c r="F128" s="110"/>
      <c r="G128" s="111"/>
      <c r="H128" s="110">
        <v>77450</v>
      </c>
      <c r="I128" s="112" t="s">
        <v>215</v>
      </c>
    </row>
    <row r="129" spans="2:9" x14ac:dyDescent="0.2">
      <c r="B129" s="148" t="s">
        <v>6</v>
      </c>
      <c r="C129" s="275" t="s">
        <v>216</v>
      </c>
      <c r="D129" s="276"/>
      <c r="E129" s="149" t="s">
        <v>293</v>
      </c>
      <c r="F129" s="150">
        <v>0</v>
      </c>
      <c r="G129" s="150"/>
      <c r="H129" s="150">
        <f>H128+F129-G129</f>
        <v>77450</v>
      </c>
      <c r="I129" s="151" t="s">
        <v>215</v>
      </c>
    </row>
    <row r="130" spans="2:9" x14ac:dyDescent="0.2">
      <c r="B130" s="95" t="s">
        <v>6</v>
      </c>
      <c r="C130" s="273" t="s">
        <v>224</v>
      </c>
      <c r="D130" s="274"/>
      <c r="E130" s="96" t="s">
        <v>295</v>
      </c>
      <c r="F130" s="97"/>
      <c r="G130" s="97">
        <v>0</v>
      </c>
      <c r="H130" s="97">
        <f t="shared" ref="H130" si="0">H129+F130-G130</f>
        <v>77450</v>
      </c>
      <c r="I130" s="98"/>
    </row>
    <row r="131" spans="2:9" x14ac:dyDescent="0.2">
      <c r="B131" s="94"/>
      <c r="C131" s="94"/>
      <c r="D131" s="94"/>
      <c r="E131" s="94"/>
      <c r="F131" s="94"/>
      <c r="G131" s="94"/>
      <c r="H131" s="94"/>
      <c r="I131" s="94"/>
    </row>
    <row r="132" spans="2:9" ht="17" x14ac:dyDescent="0.2">
      <c r="B132" s="99"/>
      <c r="C132" s="99"/>
      <c r="D132" s="99"/>
      <c r="E132" s="277" t="s">
        <v>9</v>
      </c>
      <c r="F132" s="277"/>
      <c r="G132" s="99"/>
      <c r="H132" s="99"/>
      <c r="I132" s="101" t="s">
        <v>250</v>
      </c>
    </row>
    <row r="133" spans="2:9" x14ac:dyDescent="0.2">
      <c r="B133" s="100" t="s">
        <v>1</v>
      </c>
      <c r="C133" s="278" t="s">
        <v>211</v>
      </c>
      <c r="D133" s="279"/>
      <c r="E133" s="103" t="s">
        <v>212</v>
      </c>
      <c r="F133" s="104" t="s">
        <v>4</v>
      </c>
      <c r="G133" s="104" t="s">
        <v>5</v>
      </c>
      <c r="H133" s="104" t="s">
        <v>213</v>
      </c>
      <c r="I133" s="104" t="s">
        <v>214</v>
      </c>
    </row>
    <row r="134" spans="2:9" x14ac:dyDescent="0.2">
      <c r="B134" s="105" t="s">
        <v>182</v>
      </c>
      <c r="C134" s="280"/>
      <c r="D134" s="281"/>
      <c r="E134" s="106"/>
      <c r="F134" s="107"/>
      <c r="G134" s="107"/>
      <c r="H134" s="107"/>
      <c r="I134" s="107"/>
    </row>
    <row r="135" spans="2:9" x14ac:dyDescent="0.2">
      <c r="B135" s="108" t="s">
        <v>6</v>
      </c>
      <c r="C135" s="271" t="s">
        <v>213</v>
      </c>
      <c r="D135" s="272"/>
      <c r="E135" s="109"/>
      <c r="F135" s="110"/>
      <c r="G135" s="111"/>
      <c r="H135" s="110">
        <v>5200</v>
      </c>
      <c r="I135" s="112" t="s">
        <v>215</v>
      </c>
    </row>
    <row r="136" spans="2:9" x14ac:dyDescent="0.2">
      <c r="B136" s="148" t="s">
        <v>6</v>
      </c>
      <c r="C136" s="275" t="s">
        <v>216</v>
      </c>
      <c r="D136" s="276"/>
      <c r="E136" s="149" t="s">
        <v>293</v>
      </c>
      <c r="F136" s="150"/>
      <c r="G136" s="150">
        <v>0</v>
      </c>
      <c r="H136" s="150">
        <f>+H135-G136</f>
        <v>5200</v>
      </c>
      <c r="I136" s="151" t="s">
        <v>215</v>
      </c>
    </row>
    <row r="137" spans="2:9" x14ac:dyDescent="0.2">
      <c r="B137" s="95" t="s">
        <v>6</v>
      </c>
      <c r="C137" s="273" t="s">
        <v>224</v>
      </c>
      <c r="D137" s="274"/>
      <c r="E137" s="96" t="s">
        <v>295</v>
      </c>
      <c r="F137" s="97"/>
      <c r="G137" s="97">
        <v>0</v>
      </c>
      <c r="H137" s="97">
        <f>+H136-G137</f>
        <v>5200</v>
      </c>
      <c r="I137" s="98"/>
    </row>
    <row r="138" spans="2:9" x14ac:dyDescent="0.2">
      <c r="B138" s="94"/>
      <c r="C138" s="94"/>
      <c r="D138" s="94"/>
      <c r="E138" s="94"/>
      <c r="F138" s="94"/>
      <c r="G138" s="94"/>
      <c r="H138" s="94"/>
      <c r="I138" s="94"/>
    </row>
    <row r="139" spans="2:9" ht="17" x14ac:dyDescent="0.2">
      <c r="B139" s="99"/>
      <c r="C139" s="99"/>
      <c r="D139" s="99"/>
      <c r="E139" s="277" t="s">
        <v>141</v>
      </c>
      <c r="F139" s="277"/>
      <c r="G139" s="99"/>
      <c r="H139" s="99"/>
      <c r="I139" s="101" t="s">
        <v>251</v>
      </c>
    </row>
    <row r="140" spans="2:9" x14ac:dyDescent="0.2">
      <c r="B140" s="100" t="s">
        <v>1</v>
      </c>
      <c r="C140" s="278" t="s">
        <v>211</v>
      </c>
      <c r="D140" s="279"/>
      <c r="E140" s="103" t="s">
        <v>212</v>
      </c>
      <c r="F140" s="104" t="s">
        <v>4</v>
      </c>
      <c r="G140" s="104" t="s">
        <v>5</v>
      </c>
      <c r="H140" s="104" t="s">
        <v>213</v>
      </c>
      <c r="I140" s="104" t="s">
        <v>214</v>
      </c>
    </row>
    <row r="141" spans="2:9" x14ac:dyDescent="0.2">
      <c r="B141" s="105" t="s">
        <v>182</v>
      </c>
      <c r="C141" s="280"/>
      <c r="D141" s="281"/>
      <c r="E141" s="106"/>
      <c r="F141" s="107"/>
      <c r="G141" s="107"/>
      <c r="H141" s="107"/>
      <c r="I141" s="107"/>
    </row>
    <row r="142" spans="2:9" x14ac:dyDescent="0.2">
      <c r="B142" s="108" t="s">
        <v>6</v>
      </c>
      <c r="C142" s="271" t="s">
        <v>213</v>
      </c>
      <c r="D142" s="272"/>
      <c r="E142" s="109"/>
      <c r="F142" s="110"/>
      <c r="G142" s="111"/>
      <c r="H142" s="110">
        <v>2325</v>
      </c>
      <c r="I142" s="112" t="s">
        <v>215</v>
      </c>
    </row>
    <row r="143" spans="2:9" x14ac:dyDescent="0.2">
      <c r="B143" s="95" t="s">
        <v>6</v>
      </c>
      <c r="C143" s="273" t="s">
        <v>224</v>
      </c>
      <c r="D143" s="274"/>
      <c r="E143" s="96" t="s">
        <v>295</v>
      </c>
      <c r="F143" s="97"/>
      <c r="G143" s="97">
        <v>0</v>
      </c>
      <c r="H143" s="97">
        <f>+H142-G143</f>
        <v>2325</v>
      </c>
      <c r="I143" s="98"/>
    </row>
    <row r="144" spans="2:9" x14ac:dyDescent="0.2">
      <c r="B144" s="94"/>
      <c r="C144" s="94"/>
      <c r="D144" s="94"/>
      <c r="E144" s="94"/>
      <c r="F144" s="94"/>
      <c r="G144" s="94"/>
      <c r="H144" s="94"/>
      <c r="I144" s="94"/>
    </row>
    <row r="145" spans="2:9" ht="17" x14ac:dyDescent="0.2">
      <c r="B145" s="99"/>
      <c r="C145" s="99"/>
      <c r="D145" s="277" t="s">
        <v>10</v>
      </c>
      <c r="E145" s="277"/>
      <c r="F145" s="277"/>
      <c r="G145" s="277"/>
      <c r="H145" s="99"/>
      <c r="I145" s="101" t="s">
        <v>252</v>
      </c>
    </row>
    <row r="146" spans="2:9" x14ac:dyDescent="0.2">
      <c r="B146" s="100" t="s">
        <v>1</v>
      </c>
      <c r="C146" s="278" t="s">
        <v>211</v>
      </c>
      <c r="D146" s="279"/>
      <c r="E146" s="103" t="s">
        <v>212</v>
      </c>
      <c r="F146" s="104" t="s">
        <v>4</v>
      </c>
      <c r="G146" s="104" t="s">
        <v>5</v>
      </c>
      <c r="H146" s="104" t="s">
        <v>213</v>
      </c>
      <c r="I146" s="104" t="s">
        <v>214</v>
      </c>
    </row>
    <row r="147" spans="2:9" x14ac:dyDescent="0.2">
      <c r="B147" s="105" t="s">
        <v>182</v>
      </c>
      <c r="C147" s="280"/>
      <c r="D147" s="281"/>
      <c r="E147" s="106"/>
      <c r="F147" s="107"/>
      <c r="G147" s="107"/>
      <c r="H147" s="107"/>
      <c r="I147" s="107"/>
    </row>
    <row r="148" spans="2:9" x14ac:dyDescent="0.2">
      <c r="B148" s="108" t="s">
        <v>6</v>
      </c>
      <c r="C148" s="271" t="s">
        <v>213</v>
      </c>
      <c r="D148" s="272"/>
      <c r="E148" s="109"/>
      <c r="F148" s="110"/>
      <c r="G148" s="111"/>
      <c r="H148" s="110">
        <v>820</v>
      </c>
      <c r="I148" s="112" t="s">
        <v>215</v>
      </c>
    </row>
    <row r="149" spans="2:9" x14ac:dyDescent="0.2">
      <c r="B149" s="148" t="s">
        <v>6</v>
      </c>
      <c r="C149" s="275" t="s">
        <v>216</v>
      </c>
      <c r="D149" s="276"/>
      <c r="E149" s="149" t="s">
        <v>293</v>
      </c>
      <c r="F149" s="150"/>
      <c r="G149" s="150">
        <v>0</v>
      </c>
      <c r="H149" s="150">
        <f>H148+F149-G149</f>
        <v>820</v>
      </c>
      <c r="I149" s="151" t="s">
        <v>215</v>
      </c>
    </row>
    <row r="150" spans="2:9" x14ac:dyDescent="0.2">
      <c r="B150" s="95" t="s">
        <v>6</v>
      </c>
      <c r="C150" s="273" t="s">
        <v>224</v>
      </c>
      <c r="D150" s="274"/>
      <c r="E150" s="96" t="s">
        <v>295</v>
      </c>
      <c r="F150" s="97"/>
      <c r="G150" s="97">
        <v>0</v>
      </c>
      <c r="H150" s="97">
        <f t="shared" ref="H150" si="1">H149+F150-G150</f>
        <v>820</v>
      </c>
      <c r="I150" s="98"/>
    </row>
    <row r="151" spans="2:9" x14ac:dyDescent="0.2">
      <c r="B151" s="94"/>
      <c r="C151" s="94"/>
      <c r="D151" s="94"/>
      <c r="E151" s="94"/>
      <c r="F151" s="94"/>
      <c r="G151" s="94"/>
      <c r="H151" s="94"/>
      <c r="I151" s="94"/>
    </row>
    <row r="152" spans="2:9" ht="17" x14ac:dyDescent="0.2">
      <c r="B152" s="99"/>
      <c r="C152" s="99"/>
      <c r="D152" s="277" t="s">
        <v>227</v>
      </c>
      <c r="E152" s="277"/>
      <c r="F152" s="277"/>
      <c r="G152" s="277"/>
      <c r="H152" s="99"/>
      <c r="I152" s="101" t="s">
        <v>253</v>
      </c>
    </row>
    <row r="153" spans="2:9" x14ac:dyDescent="0.2">
      <c r="B153" s="100" t="s">
        <v>1</v>
      </c>
      <c r="C153" s="278" t="s">
        <v>211</v>
      </c>
      <c r="D153" s="279"/>
      <c r="E153" s="103" t="s">
        <v>212</v>
      </c>
      <c r="F153" s="104" t="s">
        <v>4</v>
      </c>
      <c r="G153" s="104" t="s">
        <v>5</v>
      </c>
      <c r="H153" s="104" t="s">
        <v>213</v>
      </c>
      <c r="I153" s="104" t="s">
        <v>214</v>
      </c>
    </row>
    <row r="154" spans="2:9" x14ac:dyDescent="0.2">
      <c r="B154" s="105" t="s">
        <v>182</v>
      </c>
      <c r="C154" s="280"/>
      <c r="D154" s="281"/>
      <c r="E154" s="106"/>
      <c r="F154" s="107"/>
      <c r="G154" s="107"/>
      <c r="H154" s="107"/>
      <c r="I154" s="107"/>
    </row>
    <row r="155" spans="2:9" x14ac:dyDescent="0.2">
      <c r="B155" s="108" t="s">
        <v>6</v>
      </c>
      <c r="C155" s="271" t="s">
        <v>213</v>
      </c>
      <c r="D155" s="272"/>
      <c r="E155" s="109"/>
      <c r="F155" s="110"/>
      <c r="G155" s="111"/>
      <c r="H155" s="110">
        <v>3972</v>
      </c>
      <c r="I155" s="112" t="s">
        <v>215</v>
      </c>
    </row>
    <row r="156" spans="2:9" x14ac:dyDescent="0.2">
      <c r="B156" s="95" t="s">
        <v>6</v>
      </c>
      <c r="C156" s="273" t="s">
        <v>224</v>
      </c>
      <c r="D156" s="274"/>
      <c r="E156" s="96" t="s">
        <v>295</v>
      </c>
      <c r="F156" s="97"/>
      <c r="G156" s="97">
        <v>0</v>
      </c>
      <c r="H156" s="97">
        <f>+H155-G156</f>
        <v>3972</v>
      </c>
      <c r="I156" s="98"/>
    </row>
    <row r="157" spans="2:9" x14ac:dyDescent="0.2">
      <c r="B157" s="94"/>
      <c r="C157" s="94"/>
      <c r="D157" s="94"/>
      <c r="E157" s="94"/>
      <c r="F157" s="94"/>
      <c r="G157" s="94"/>
      <c r="H157" s="94"/>
      <c r="I157" s="94"/>
    </row>
    <row r="158" spans="2:9" ht="17" x14ac:dyDescent="0.2">
      <c r="B158" s="99"/>
      <c r="C158" s="99"/>
      <c r="D158" s="99"/>
      <c r="E158" s="277" t="s">
        <v>12</v>
      </c>
      <c r="F158" s="277"/>
      <c r="G158" s="99"/>
      <c r="H158" s="99"/>
      <c r="I158" s="101" t="s">
        <v>254</v>
      </c>
    </row>
    <row r="159" spans="2:9" x14ac:dyDescent="0.2">
      <c r="B159" s="100" t="s">
        <v>1</v>
      </c>
      <c r="C159" s="278" t="s">
        <v>211</v>
      </c>
      <c r="D159" s="279"/>
      <c r="E159" s="103" t="s">
        <v>212</v>
      </c>
      <c r="F159" s="104" t="s">
        <v>4</v>
      </c>
      <c r="G159" s="104" t="s">
        <v>5</v>
      </c>
      <c r="H159" s="104" t="s">
        <v>213</v>
      </c>
      <c r="I159" s="104" t="s">
        <v>214</v>
      </c>
    </row>
    <row r="160" spans="2:9" x14ac:dyDescent="0.2">
      <c r="B160" s="105" t="s">
        <v>182</v>
      </c>
      <c r="C160" s="280"/>
      <c r="D160" s="281"/>
      <c r="E160" s="106"/>
      <c r="F160" s="107"/>
      <c r="G160" s="107"/>
      <c r="H160" s="107"/>
      <c r="I160" s="107"/>
    </row>
    <row r="161" spans="2:9" x14ac:dyDescent="0.2">
      <c r="B161" s="108" t="s">
        <v>6</v>
      </c>
      <c r="C161" s="271" t="s">
        <v>213</v>
      </c>
      <c r="D161" s="272"/>
      <c r="E161" s="109"/>
      <c r="F161" s="110"/>
      <c r="G161" s="111"/>
      <c r="H161" s="110">
        <v>2240</v>
      </c>
      <c r="I161" s="112" t="s">
        <v>215</v>
      </c>
    </row>
    <row r="162" spans="2:9" x14ac:dyDescent="0.2">
      <c r="B162" s="95" t="s">
        <v>6</v>
      </c>
      <c r="C162" s="273" t="s">
        <v>224</v>
      </c>
      <c r="D162" s="274"/>
      <c r="E162" s="96" t="s">
        <v>295</v>
      </c>
      <c r="F162" s="97"/>
      <c r="G162" s="97">
        <v>0</v>
      </c>
      <c r="H162" s="97">
        <f>+H161-G162</f>
        <v>2240</v>
      </c>
      <c r="I162" s="98"/>
    </row>
    <row r="163" spans="2:9" x14ac:dyDescent="0.2">
      <c r="B163" s="94"/>
      <c r="C163" s="94"/>
      <c r="D163" s="94"/>
      <c r="E163" s="94"/>
      <c r="F163" s="94"/>
      <c r="G163" s="94"/>
      <c r="H163" s="94"/>
      <c r="I163" s="94"/>
    </row>
    <row r="164" spans="2:9" ht="17" x14ac:dyDescent="0.2">
      <c r="B164" s="99"/>
      <c r="C164" s="99"/>
      <c r="D164" s="277" t="s">
        <v>14</v>
      </c>
      <c r="E164" s="277"/>
      <c r="F164" s="277"/>
      <c r="G164" s="277"/>
      <c r="H164" s="99"/>
      <c r="I164" s="101" t="s">
        <v>255</v>
      </c>
    </row>
    <row r="165" spans="2:9" x14ac:dyDescent="0.2">
      <c r="B165" s="100" t="s">
        <v>1</v>
      </c>
      <c r="C165" s="278" t="s">
        <v>211</v>
      </c>
      <c r="D165" s="279"/>
      <c r="E165" s="103" t="s">
        <v>212</v>
      </c>
      <c r="F165" s="104" t="s">
        <v>4</v>
      </c>
      <c r="G165" s="104" t="s">
        <v>5</v>
      </c>
      <c r="H165" s="104" t="s">
        <v>213</v>
      </c>
      <c r="I165" s="104" t="s">
        <v>214</v>
      </c>
    </row>
    <row r="166" spans="2:9" x14ac:dyDescent="0.2">
      <c r="B166" s="105" t="s">
        <v>182</v>
      </c>
      <c r="C166" s="280"/>
      <c r="D166" s="281"/>
      <c r="E166" s="106"/>
      <c r="F166" s="107"/>
      <c r="G166" s="107"/>
      <c r="H166" s="107"/>
      <c r="I166" s="107"/>
    </row>
    <row r="167" spans="2:9" x14ac:dyDescent="0.2">
      <c r="B167" s="108" t="s">
        <v>6</v>
      </c>
      <c r="C167" s="271" t="s">
        <v>213</v>
      </c>
      <c r="D167" s="272"/>
      <c r="E167" s="109"/>
      <c r="F167" s="110"/>
      <c r="G167" s="111"/>
      <c r="H167" s="110">
        <v>2400</v>
      </c>
      <c r="I167" s="112" t="s">
        <v>215</v>
      </c>
    </row>
    <row r="168" spans="2:9" x14ac:dyDescent="0.2">
      <c r="B168" s="148" t="s">
        <v>6</v>
      </c>
      <c r="C168" s="275" t="s">
        <v>216</v>
      </c>
      <c r="D168" s="276"/>
      <c r="E168" s="149" t="s">
        <v>293</v>
      </c>
      <c r="F168" s="150"/>
      <c r="G168" s="150">
        <v>0</v>
      </c>
      <c r="H168" s="150">
        <f>H167+F168-G168</f>
        <v>2400</v>
      </c>
      <c r="I168" s="151" t="s">
        <v>215</v>
      </c>
    </row>
    <row r="169" spans="2:9" x14ac:dyDescent="0.2">
      <c r="B169" s="95" t="s">
        <v>6</v>
      </c>
      <c r="C169" s="273" t="s">
        <v>224</v>
      </c>
      <c r="D169" s="274"/>
      <c r="E169" s="96" t="s">
        <v>295</v>
      </c>
      <c r="F169" s="97"/>
      <c r="G169" s="97">
        <v>0</v>
      </c>
      <c r="H169" s="97">
        <f t="shared" ref="H169" si="2">H168+F169-G169</f>
        <v>2400</v>
      </c>
      <c r="I169" s="98"/>
    </row>
    <row r="170" spans="2:9" x14ac:dyDescent="0.2">
      <c r="B170" s="94"/>
      <c r="C170" s="94"/>
      <c r="D170" s="94"/>
      <c r="E170" s="94"/>
      <c r="F170" s="94"/>
      <c r="G170" s="94"/>
      <c r="H170" s="94"/>
      <c r="I170" s="94"/>
    </row>
    <row r="171" spans="2:9" ht="17" x14ac:dyDescent="0.2">
      <c r="B171" s="92"/>
      <c r="C171" s="92"/>
      <c r="D171" s="92"/>
      <c r="E171" s="282" t="s">
        <v>15</v>
      </c>
      <c r="F171" s="282"/>
      <c r="G171" s="92"/>
      <c r="H171" s="92"/>
      <c r="I171" s="93" t="s">
        <v>256</v>
      </c>
    </row>
    <row r="172" spans="2:9" x14ac:dyDescent="0.2">
      <c r="B172" s="100" t="s">
        <v>1</v>
      </c>
      <c r="C172" s="278" t="s">
        <v>211</v>
      </c>
      <c r="D172" s="279"/>
      <c r="E172" s="103" t="s">
        <v>212</v>
      </c>
      <c r="F172" s="104" t="s">
        <v>4</v>
      </c>
      <c r="G172" s="104" t="s">
        <v>5</v>
      </c>
      <c r="H172" s="104" t="s">
        <v>213</v>
      </c>
      <c r="I172" s="104" t="s">
        <v>214</v>
      </c>
    </row>
    <row r="173" spans="2:9" x14ac:dyDescent="0.2">
      <c r="B173" s="105" t="s">
        <v>182</v>
      </c>
      <c r="C173" s="280"/>
      <c r="D173" s="281"/>
      <c r="E173" s="106"/>
      <c r="F173" s="107"/>
      <c r="G173" s="107"/>
      <c r="H173" s="107"/>
      <c r="I173" s="107"/>
    </row>
    <row r="174" spans="2:9" x14ac:dyDescent="0.2">
      <c r="B174" s="108" t="s">
        <v>6</v>
      </c>
      <c r="C174" s="271" t="s">
        <v>213</v>
      </c>
      <c r="D174" s="272"/>
      <c r="E174" s="109"/>
      <c r="F174" s="110"/>
      <c r="G174" s="111"/>
      <c r="H174" s="110">
        <v>740</v>
      </c>
      <c r="I174" s="112" t="s">
        <v>215</v>
      </c>
    </row>
    <row r="175" spans="2:9" x14ac:dyDescent="0.2">
      <c r="B175" s="95" t="s">
        <v>6</v>
      </c>
      <c r="C175" s="273" t="s">
        <v>224</v>
      </c>
      <c r="D175" s="274"/>
      <c r="E175" s="96" t="s">
        <v>296</v>
      </c>
      <c r="F175" s="97"/>
      <c r="G175" s="97">
        <v>0</v>
      </c>
      <c r="H175" s="97">
        <f>+H174-G175</f>
        <v>740</v>
      </c>
      <c r="I175" s="98"/>
    </row>
    <row r="176" spans="2:9" x14ac:dyDescent="0.2">
      <c r="B176" s="94"/>
      <c r="C176" s="94"/>
      <c r="D176" s="94"/>
      <c r="E176" s="94"/>
      <c r="F176" s="94"/>
      <c r="G176" s="94"/>
      <c r="H176" s="94"/>
      <c r="I176" s="94"/>
    </row>
    <row r="177" spans="2:9" ht="17" x14ac:dyDescent="0.2">
      <c r="B177" s="99"/>
      <c r="C177" s="99"/>
      <c r="D177" s="277" t="s">
        <v>157</v>
      </c>
      <c r="E177" s="277"/>
      <c r="F177" s="277"/>
      <c r="G177" s="277"/>
      <c r="H177" s="99"/>
      <c r="I177" s="101" t="s">
        <v>257</v>
      </c>
    </row>
    <row r="178" spans="2:9" x14ac:dyDescent="0.2">
      <c r="B178" s="100" t="s">
        <v>1</v>
      </c>
      <c r="C178" s="278" t="s">
        <v>211</v>
      </c>
      <c r="D178" s="279"/>
      <c r="E178" s="103" t="s">
        <v>212</v>
      </c>
      <c r="F178" s="104" t="s">
        <v>4</v>
      </c>
      <c r="G178" s="104" t="s">
        <v>5</v>
      </c>
      <c r="H178" s="104" t="s">
        <v>213</v>
      </c>
      <c r="I178" s="104" t="s">
        <v>214</v>
      </c>
    </row>
    <row r="179" spans="2:9" x14ac:dyDescent="0.2">
      <c r="B179" s="105" t="s">
        <v>182</v>
      </c>
      <c r="C179" s="280"/>
      <c r="D179" s="281"/>
      <c r="E179" s="106"/>
      <c r="F179" s="107"/>
      <c r="G179" s="107"/>
      <c r="H179" s="107"/>
      <c r="I179" s="107"/>
    </row>
    <row r="180" spans="2:9" x14ac:dyDescent="0.2">
      <c r="B180" s="108" t="s">
        <v>6</v>
      </c>
      <c r="C180" s="271" t="s">
        <v>213</v>
      </c>
      <c r="D180" s="272"/>
      <c r="E180" s="109"/>
      <c r="F180" s="110"/>
      <c r="G180" s="111"/>
      <c r="H180" s="110">
        <v>1375</v>
      </c>
      <c r="I180" s="112" t="s">
        <v>215</v>
      </c>
    </row>
    <row r="181" spans="2:9" x14ac:dyDescent="0.2">
      <c r="B181" s="148" t="s">
        <v>6</v>
      </c>
      <c r="C181" s="275" t="s">
        <v>216</v>
      </c>
      <c r="D181" s="276"/>
      <c r="E181" s="149" t="s">
        <v>293</v>
      </c>
      <c r="F181" s="150">
        <v>0</v>
      </c>
      <c r="G181" s="150"/>
      <c r="H181" s="150">
        <f>H180+F181-G181</f>
        <v>1375</v>
      </c>
      <c r="I181" s="151" t="s">
        <v>215</v>
      </c>
    </row>
    <row r="182" spans="2:9" x14ac:dyDescent="0.2">
      <c r="B182" s="95" t="s">
        <v>6</v>
      </c>
      <c r="C182" s="273" t="s">
        <v>224</v>
      </c>
      <c r="D182" s="274"/>
      <c r="E182" s="96" t="s">
        <v>295</v>
      </c>
      <c r="F182" s="97"/>
      <c r="G182" s="97">
        <v>0</v>
      </c>
      <c r="H182" s="97">
        <f>H181+F182-G182</f>
        <v>1375</v>
      </c>
      <c r="I182" s="98"/>
    </row>
    <row r="183" spans="2:9" x14ac:dyDescent="0.2">
      <c r="B183" s="94"/>
      <c r="C183" s="94"/>
      <c r="D183" s="94"/>
      <c r="E183" s="94"/>
      <c r="F183" s="94"/>
      <c r="G183" s="94"/>
      <c r="H183" s="94"/>
      <c r="I183" s="94"/>
    </row>
    <row r="184" spans="2:9" ht="17" x14ac:dyDescent="0.2">
      <c r="B184" s="99"/>
      <c r="C184" s="99"/>
      <c r="D184" s="277" t="s">
        <v>188</v>
      </c>
      <c r="E184" s="277"/>
      <c r="F184" s="277"/>
      <c r="G184" s="277"/>
      <c r="H184" s="99"/>
      <c r="I184" s="101" t="s">
        <v>258</v>
      </c>
    </row>
    <row r="185" spans="2:9" x14ac:dyDescent="0.2">
      <c r="B185" s="100" t="s">
        <v>1</v>
      </c>
      <c r="C185" s="103" t="s">
        <v>211</v>
      </c>
      <c r="D185" s="100"/>
      <c r="E185" s="103" t="s">
        <v>212</v>
      </c>
      <c r="F185" s="104" t="s">
        <v>4</v>
      </c>
      <c r="G185" s="104" t="s">
        <v>5</v>
      </c>
      <c r="H185" s="104" t="s">
        <v>213</v>
      </c>
      <c r="I185" s="104" t="s">
        <v>214</v>
      </c>
    </row>
    <row r="186" spans="2:9" x14ac:dyDescent="0.2">
      <c r="B186" s="105" t="s">
        <v>182</v>
      </c>
      <c r="C186" s="280"/>
      <c r="D186" s="281"/>
      <c r="E186" s="106"/>
      <c r="F186" s="107"/>
      <c r="G186" s="107"/>
      <c r="H186" s="107"/>
      <c r="I186" s="107"/>
    </row>
    <row r="187" spans="2:9" x14ac:dyDescent="0.2">
      <c r="B187" s="108" t="s">
        <v>6</v>
      </c>
      <c r="C187" s="271" t="s">
        <v>213</v>
      </c>
      <c r="D187" s="272"/>
      <c r="E187" s="109"/>
      <c r="F187" s="110"/>
      <c r="G187" s="111"/>
      <c r="H187" s="110">
        <v>0</v>
      </c>
      <c r="I187" s="112"/>
    </row>
    <row r="188" spans="2:9" x14ac:dyDescent="0.2">
      <c r="B188" s="148" t="s">
        <v>6</v>
      </c>
      <c r="C188" s="275" t="s">
        <v>216</v>
      </c>
      <c r="D188" s="276"/>
      <c r="E188" s="149" t="s">
        <v>293</v>
      </c>
      <c r="F188" s="150">
        <v>0</v>
      </c>
      <c r="G188" s="150"/>
      <c r="H188" s="150">
        <f>H187+F188-G188</f>
        <v>0</v>
      </c>
      <c r="I188" s="151" t="s">
        <v>215</v>
      </c>
    </row>
    <row r="189" spans="2:9" x14ac:dyDescent="0.2">
      <c r="B189" s="95" t="s">
        <v>6</v>
      </c>
      <c r="C189" s="273" t="s">
        <v>224</v>
      </c>
      <c r="D189" s="274"/>
      <c r="E189" s="96" t="s">
        <v>295</v>
      </c>
      <c r="F189" s="97"/>
      <c r="G189" s="97">
        <v>0</v>
      </c>
      <c r="H189" s="97">
        <f t="shared" ref="H189" si="3">H188+F189-G189</f>
        <v>0</v>
      </c>
      <c r="I189" s="98"/>
    </row>
    <row r="190" spans="2:9" x14ac:dyDescent="0.2">
      <c r="B190" s="94"/>
      <c r="C190" s="94"/>
      <c r="D190" s="94"/>
      <c r="E190" s="94"/>
      <c r="F190" s="94"/>
      <c r="G190" s="94"/>
      <c r="H190" s="94"/>
      <c r="I190" s="94"/>
    </row>
    <row r="191" spans="2:9" ht="17" x14ac:dyDescent="0.2">
      <c r="B191" s="99"/>
      <c r="C191" s="99"/>
      <c r="D191" s="277" t="s">
        <v>192</v>
      </c>
      <c r="E191" s="277"/>
      <c r="F191" s="277"/>
      <c r="G191" s="277"/>
      <c r="H191" s="99"/>
      <c r="I191" s="101" t="s">
        <v>259</v>
      </c>
    </row>
    <row r="192" spans="2:9" x14ac:dyDescent="0.2">
      <c r="B192" s="100" t="s">
        <v>1</v>
      </c>
      <c r="C192" s="278" t="s">
        <v>211</v>
      </c>
      <c r="D192" s="279"/>
      <c r="E192" s="103" t="s">
        <v>212</v>
      </c>
      <c r="F192" s="104" t="s">
        <v>4</v>
      </c>
      <c r="G192" s="104" t="s">
        <v>5</v>
      </c>
      <c r="H192" s="104" t="s">
        <v>213</v>
      </c>
      <c r="I192" s="104" t="s">
        <v>214</v>
      </c>
    </row>
    <row r="193" spans="2:9" x14ac:dyDescent="0.2">
      <c r="B193" s="105" t="s">
        <v>182</v>
      </c>
      <c r="C193" s="280"/>
      <c r="D193" s="281"/>
      <c r="E193" s="106"/>
      <c r="F193" s="107"/>
      <c r="G193" s="107"/>
      <c r="H193" s="107"/>
      <c r="I193" s="107"/>
    </row>
    <row r="194" spans="2:9" x14ac:dyDescent="0.2">
      <c r="B194" s="108" t="s">
        <v>6</v>
      </c>
      <c r="C194" s="271" t="s">
        <v>213</v>
      </c>
      <c r="D194" s="272"/>
      <c r="E194" s="109"/>
      <c r="F194" s="110"/>
      <c r="G194" s="111"/>
      <c r="H194" s="110">
        <v>0</v>
      </c>
      <c r="I194" s="112"/>
    </row>
    <row r="195" spans="2:9" x14ac:dyDescent="0.2">
      <c r="B195" s="148" t="s">
        <v>6</v>
      </c>
      <c r="C195" s="275" t="s">
        <v>216</v>
      </c>
      <c r="D195" s="276"/>
      <c r="E195" s="149" t="s">
        <v>293</v>
      </c>
      <c r="F195" s="150">
        <v>0</v>
      </c>
      <c r="G195" s="150"/>
      <c r="H195" s="150">
        <f>H194+F195-G195</f>
        <v>0</v>
      </c>
      <c r="I195" s="151" t="s">
        <v>215</v>
      </c>
    </row>
    <row r="196" spans="2:9" x14ac:dyDescent="0.2">
      <c r="B196" s="95" t="s">
        <v>6</v>
      </c>
      <c r="C196" s="273" t="s">
        <v>224</v>
      </c>
      <c r="D196" s="274"/>
      <c r="E196" s="96" t="s">
        <v>295</v>
      </c>
      <c r="F196" s="97"/>
      <c r="G196" s="97">
        <v>0</v>
      </c>
      <c r="H196" s="97">
        <f t="shared" ref="H196" si="4">H195+F196-G196</f>
        <v>0</v>
      </c>
      <c r="I196" s="98"/>
    </row>
    <row r="197" spans="2:9" x14ac:dyDescent="0.2">
      <c r="B197" s="94"/>
      <c r="C197" s="94"/>
      <c r="D197" s="94"/>
      <c r="E197" s="94"/>
      <c r="F197" s="94"/>
      <c r="G197" s="94"/>
      <c r="H197" s="94"/>
      <c r="I197" s="94"/>
    </row>
    <row r="198" spans="2:9" ht="17" x14ac:dyDescent="0.2">
      <c r="B198" s="99"/>
      <c r="C198" s="99"/>
      <c r="D198" s="99"/>
      <c r="E198" s="277" t="s">
        <v>8</v>
      </c>
      <c r="F198" s="277"/>
      <c r="G198" s="99"/>
      <c r="H198" s="99"/>
      <c r="I198" s="101" t="s">
        <v>260</v>
      </c>
    </row>
    <row r="199" spans="2:9" x14ac:dyDescent="0.2">
      <c r="B199" s="100" t="s">
        <v>1</v>
      </c>
      <c r="C199" s="278" t="s">
        <v>211</v>
      </c>
      <c r="D199" s="279"/>
      <c r="E199" s="103" t="s">
        <v>212</v>
      </c>
      <c r="F199" s="104" t="s">
        <v>4</v>
      </c>
      <c r="G199" s="104" t="s">
        <v>5</v>
      </c>
      <c r="H199" s="104" t="s">
        <v>213</v>
      </c>
      <c r="I199" s="104" t="s">
        <v>214</v>
      </c>
    </row>
    <row r="200" spans="2:9" x14ac:dyDescent="0.2">
      <c r="B200" s="105" t="s">
        <v>182</v>
      </c>
      <c r="C200" s="280"/>
      <c r="D200" s="281"/>
      <c r="E200" s="106"/>
      <c r="F200" s="107"/>
      <c r="G200" s="107"/>
      <c r="H200" s="107"/>
      <c r="I200" s="107"/>
    </row>
    <row r="201" spans="2:9" x14ac:dyDescent="0.2">
      <c r="B201" s="108" t="s">
        <v>6</v>
      </c>
      <c r="C201" s="271" t="s">
        <v>213</v>
      </c>
      <c r="D201" s="272"/>
      <c r="E201" s="109"/>
      <c r="F201" s="110"/>
      <c r="G201" s="111"/>
      <c r="H201" s="110">
        <v>0</v>
      </c>
      <c r="I201" s="112"/>
    </row>
    <row r="202" spans="2:9" x14ac:dyDescent="0.2">
      <c r="B202" s="95" t="s">
        <v>6</v>
      </c>
      <c r="C202" s="273" t="s">
        <v>224</v>
      </c>
      <c r="D202" s="274"/>
      <c r="E202" s="96" t="s">
        <v>295</v>
      </c>
      <c r="F202" s="97">
        <v>0</v>
      </c>
      <c r="G202" s="97"/>
      <c r="H202" s="97">
        <f>H201+F202-G202</f>
        <v>0</v>
      </c>
      <c r="I202" s="98" t="s">
        <v>228</v>
      </c>
    </row>
    <row r="203" spans="2:9" x14ac:dyDescent="0.2">
      <c r="B203" s="95" t="s">
        <v>6</v>
      </c>
      <c r="C203" s="273" t="s">
        <v>224</v>
      </c>
      <c r="D203" s="274"/>
      <c r="E203" s="96" t="s">
        <v>295</v>
      </c>
      <c r="F203" s="97"/>
      <c r="G203" s="97">
        <v>0</v>
      </c>
      <c r="H203" s="97">
        <f>+H202+F203-G203</f>
        <v>0</v>
      </c>
      <c r="I203" s="98"/>
    </row>
  </sheetData>
  <mergeCells count="163">
    <mergeCell ref="C13:D13"/>
    <mergeCell ref="C14:D14"/>
    <mergeCell ref="C15:D15"/>
    <mergeCell ref="E17:F17"/>
    <mergeCell ref="C18:D18"/>
    <mergeCell ref="C19:D19"/>
    <mergeCell ref="E7:F7"/>
    <mergeCell ref="C8:D8"/>
    <mergeCell ref="C9:D9"/>
    <mergeCell ref="C10:D10"/>
    <mergeCell ref="E12:F12"/>
    <mergeCell ref="C28:D28"/>
    <mergeCell ref="C29:D29"/>
    <mergeCell ref="C30:D30"/>
    <mergeCell ref="C31:D31"/>
    <mergeCell ref="E33:F33"/>
    <mergeCell ref="C34:D34"/>
    <mergeCell ref="C20:D20"/>
    <mergeCell ref="E22:F22"/>
    <mergeCell ref="C23:D23"/>
    <mergeCell ref="C24:D24"/>
    <mergeCell ref="C25:D25"/>
    <mergeCell ref="E27:F27"/>
    <mergeCell ref="C42:D42"/>
    <mergeCell ref="C43:D43"/>
    <mergeCell ref="E45:F45"/>
    <mergeCell ref="C46:D46"/>
    <mergeCell ref="C47:D47"/>
    <mergeCell ref="C48:D48"/>
    <mergeCell ref="C35:D35"/>
    <mergeCell ref="C36:D36"/>
    <mergeCell ref="C37:D37"/>
    <mergeCell ref="E39:F39"/>
    <mergeCell ref="C40:D40"/>
    <mergeCell ref="C41:D41"/>
    <mergeCell ref="C57:D57"/>
    <mergeCell ref="C58:D58"/>
    <mergeCell ref="C59:D59"/>
    <mergeCell ref="D61:G61"/>
    <mergeCell ref="C62:D62"/>
    <mergeCell ref="C63:D63"/>
    <mergeCell ref="D50:G50"/>
    <mergeCell ref="C51:D51"/>
    <mergeCell ref="C52:D52"/>
    <mergeCell ref="C53:D53"/>
    <mergeCell ref="C54:D54"/>
    <mergeCell ref="E56:F56"/>
    <mergeCell ref="E74:F74"/>
    <mergeCell ref="C75:D75"/>
    <mergeCell ref="C76:D76"/>
    <mergeCell ref="C77:D77"/>
    <mergeCell ref="E79:F79"/>
    <mergeCell ref="C80:D80"/>
    <mergeCell ref="C64:D64"/>
    <mergeCell ref="C65:D65"/>
    <mergeCell ref="E69:F69"/>
    <mergeCell ref="C70:D70"/>
    <mergeCell ref="C71:D71"/>
    <mergeCell ref="C72:D72"/>
    <mergeCell ref="C88:D88"/>
    <mergeCell ref="D90:G90"/>
    <mergeCell ref="C91:D91"/>
    <mergeCell ref="C92:D92"/>
    <mergeCell ref="C93:D93"/>
    <mergeCell ref="C94:D94"/>
    <mergeCell ref="C81:D81"/>
    <mergeCell ref="C82:D82"/>
    <mergeCell ref="D84:G84"/>
    <mergeCell ref="C85:D85"/>
    <mergeCell ref="C86:D86"/>
    <mergeCell ref="C87:D87"/>
    <mergeCell ref="C105:D105"/>
    <mergeCell ref="C106:D106"/>
    <mergeCell ref="C107:D107"/>
    <mergeCell ref="E109:F109"/>
    <mergeCell ref="C110:D110"/>
    <mergeCell ref="D96:G96"/>
    <mergeCell ref="C97:D97"/>
    <mergeCell ref="C98:D98"/>
    <mergeCell ref="C99:D99"/>
    <mergeCell ref="E103:F103"/>
    <mergeCell ref="C104:D104"/>
    <mergeCell ref="C120:D120"/>
    <mergeCell ref="C121:D121"/>
    <mergeCell ref="E125:F125"/>
    <mergeCell ref="C126:D126"/>
    <mergeCell ref="C127:D127"/>
    <mergeCell ref="C128:D128"/>
    <mergeCell ref="C111:D111"/>
    <mergeCell ref="C112:D112"/>
    <mergeCell ref="C113:D113"/>
    <mergeCell ref="E117:F117"/>
    <mergeCell ref="C118:D118"/>
    <mergeCell ref="C119:D119"/>
    <mergeCell ref="C136:D136"/>
    <mergeCell ref="C137:D137"/>
    <mergeCell ref="E139:F139"/>
    <mergeCell ref="C140:D140"/>
    <mergeCell ref="C141:D141"/>
    <mergeCell ref="C142:D142"/>
    <mergeCell ref="C129:D129"/>
    <mergeCell ref="C130:D130"/>
    <mergeCell ref="E132:F132"/>
    <mergeCell ref="C133:D133"/>
    <mergeCell ref="C134:D134"/>
    <mergeCell ref="C135:D135"/>
    <mergeCell ref="C150:D150"/>
    <mergeCell ref="D152:G152"/>
    <mergeCell ref="C153:D153"/>
    <mergeCell ref="C154:D154"/>
    <mergeCell ref="C155:D155"/>
    <mergeCell ref="C156:D156"/>
    <mergeCell ref="C143:D143"/>
    <mergeCell ref="D145:G145"/>
    <mergeCell ref="C146:D146"/>
    <mergeCell ref="C147:D147"/>
    <mergeCell ref="C148:D148"/>
    <mergeCell ref="C149:D149"/>
    <mergeCell ref="C165:D165"/>
    <mergeCell ref="C166:D166"/>
    <mergeCell ref="C167:D167"/>
    <mergeCell ref="C168:D168"/>
    <mergeCell ref="C169:D169"/>
    <mergeCell ref="E171:F171"/>
    <mergeCell ref="E158:F158"/>
    <mergeCell ref="C159:D159"/>
    <mergeCell ref="C160:D160"/>
    <mergeCell ref="C161:D161"/>
    <mergeCell ref="C162:D162"/>
    <mergeCell ref="D164:G164"/>
    <mergeCell ref="C182:D182"/>
    <mergeCell ref="D184:G184"/>
    <mergeCell ref="C186:D186"/>
    <mergeCell ref="C172:D172"/>
    <mergeCell ref="C173:D173"/>
    <mergeCell ref="C174:D174"/>
    <mergeCell ref="C175:D175"/>
    <mergeCell ref="D177:G177"/>
    <mergeCell ref="C178:D178"/>
    <mergeCell ref="B5:I5"/>
    <mergeCell ref="B2:I3"/>
    <mergeCell ref="B67:I67"/>
    <mergeCell ref="B101:I101"/>
    <mergeCell ref="B115:I115"/>
    <mergeCell ref="B123:I123"/>
    <mergeCell ref="C201:D201"/>
    <mergeCell ref="C202:D202"/>
    <mergeCell ref="C203:D203"/>
    <mergeCell ref="C194:D194"/>
    <mergeCell ref="C195:D195"/>
    <mergeCell ref="C196:D196"/>
    <mergeCell ref="E198:F198"/>
    <mergeCell ref="C199:D199"/>
    <mergeCell ref="C200:D200"/>
    <mergeCell ref="C187:D187"/>
    <mergeCell ref="C188:D188"/>
    <mergeCell ref="C189:D189"/>
    <mergeCell ref="D191:G191"/>
    <mergeCell ref="C192:D192"/>
    <mergeCell ref="C193:D193"/>
    <mergeCell ref="C179:D179"/>
    <mergeCell ref="C180:D180"/>
    <mergeCell ref="C181:D18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8F8A0-2344-4247-A358-A5117F14E270}">
  <sheetPr>
    <tabColor theme="4" tint="0.79998168889431442"/>
  </sheetPr>
  <dimension ref="B2:G41"/>
  <sheetViews>
    <sheetView zoomScale="240" zoomScaleNormal="240" workbookViewId="0">
      <selection activeCell="B2" sqref="B2:G2"/>
    </sheetView>
  </sheetViews>
  <sheetFormatPr baseColWidth="10" defaultRowHeight="15" x14ac:dyDescent="0.2"/>
  <cols>
    <col min="1" max="1" width="7.83203125" customWidth="1"/>
    <col min="2" max="7" width="15.83203125" customWidth="1"/>
  </cols>
  <sheetData>
    <row r="2" spans="2:7" x14ac:dyDescent="0.2">
      <c r="B2" s="288" t="s">
        <v>297</v>
      </c>
      <c r="C2" s="288"/>
      <c r="D2" s="288"/>
      <c r="E2" s="288"/>
      <c r="F2" s="288"/>
      <c r="G2" s="288"/>
    </row>
    <row r="3" spans="2:7" x14ac:dyDescent="0.2">
      <c r="B3" s="288" t="s">
        <v>170</v>
      </c>
      <c r="C3" s="288"/>
      <c r="D3" s="288"/>
      <c r="E3" s="288"/>
      <c r="F3" s="288"/>
      <c r="G3" s="288"/>
    </row>
    <row r="4" spans="2:7" x14ac:dyDescent="0.2">
      <c r="B4" s="288" t="s">
        <v>181</v>
      </c>
      <c r="C4" s="288"/>
      <c r="D4" s="288"/>
      <c r="E4" s="288"/>
      <c r="F4" s="288"/>
      <c r="G4" s="288"/>
    </row>
    <row r="5" spans="2:7" ht="16" x14ac:dyDescent="0.2">
      <c r="B5" s="113" t="s">
        <v>171</v>
      </c>
      <c r="C5" s="289" t="s">
        <v>172</v>
      </c>
      <c r="D5" s="290"/>
      <c r="E5" s="291"/>
      <c r="F5" s="128" t="s">
        <v>4</v>
      </c>
      <c r="G5" s="128" t="s">
        <v>5</v>
      </c>
    </row>
    <row r="6" spans="2:7" x14ac:dyDescent="0.2">
      <c r="B6" s="129">
        <f>'Plan comptable'!C8</f>
        <v>1010</v>
      </c>
      <c r="C6" s="292" t="str">
        <f>'Plan comptable'!B8</f>
        <v>Encaisse</v>
      </c>
      <c r="D6" s="293"/>
      <c r="E6" s="294"/>
      <c r="F6" s="130">
        <f>'Grand Livre'!H10</f>
        <v>13712</v>
      </c>
      <c r="G6" s="130" t="s">
        <v>16</v>
      </c>
    </row>
    <row r="7" spans="2:7" x14ac:dyDescent="0.2">
      <c r="B7" s="131">
        <f>'Plan comptable'!C10</f>
        <v>1100</v>
      </c>
      <c r="C7" s="132" t="str">
        <f>'Plan comptable'!B10</f>
        <v>Clients</v>
      </c>
      <c r="D7" s="133"/>
      <c r="E7" s="134"/>
      <c r="F7" s="130">
        <f>'Grand Livre'!H15</f>
        <v>2420</v>
      </c>
      <c r="G7" s="135"/>
    </row>
    <row r="8" spans="2:7" x14ac:dyDescent="0.2">
      <c r="B8" s="136">
        <f>'Plan comptable'!C11</f>
        <v>1105</v>
      </c>
      <c r="C8" s="283" t="str">
        <f>'Plan comptable'!B11</f>
        <v>TPS à recevoir</v>
      </c>
      <c r="D8" s="284"/>
      <c r="E8" s="285"/>
      <c r="F8" s="140">
        <f>'Grand Livre'!H20</f>
        <v>985</v>
      </c>
      <c r="G8" s="135" t="s">
        <v>16</v>
      </c>
    </row>
    <row r="9" spans="2:7" x14ac:dyDescent="0.2">
      <c r="B9" s="136">
        <f>'Plan comptable'!C12</f>
        <v>1110</v>
      </c>
      <c r="C9" s="283" t="str">
        <f>'Plan comptable'!B12</f>
        <v>TVQ à recevoir</v>
      </c>
      <c r="D9" s="284"/>
      <c r="E9" s="285"/>
      <c r="F9" s="140">
        <f>'Grand Livre'!H25</f>
        <v>1966</v>
      </c>
      <c r="G9" s="135" t="s">
        <v>16</v>
      </c>
    </row>
    <row r="10" spans="2:7" x14ac:dyDescent="0.2">
      <c r="B10" s="136">
        <f>'Plan comptable'!C21</f>
        <v>1190</v>
      </c>
      <c r="C10" s="283" t="str">
        <f>'Plan comptable'!B21</f>
        <v>Fournitures de bureau</v>
      </c>
      <c r="D10" s="284"/>
      <c r="E10" s="285"/>
      <c r="F10" s="140">
        <f>'Grand Livre'!H30</f>
        <v>140</v>
      </c>
      <c r="G10" s="140" t="s">
        <v>16</v>
      </c>
    </row>
    <row r="11" spans="2:7" x14ac:dyDescent="0.2">
      <c r="B11" s="136">
        <f>'Plan comptable'!C23</f>
        <v>1210</v>
      </c>
      <c r="C11" s="137" t="str">
        <f>'Plan comptable'!B23</f>
        <v>Assurance payée d'avance</v>
      </c>
      <c r="D11" s="138"/>
      <c r="E11" s="139"/>
      <c r="F11" s="140">
        <f>'Grand Livre'!H36</f>
        <v>900</v>
      </c>
      <c r="G11" s="140" t="s">
        <v>16</v>
      </c>
    </row>
    <row r="12" spans="2:7" x14ac:dyDescent="0.2">
      <c r="B12" s="136">
        <f>'Plan comptable'!C31</f>
        <v>1300</v>
      </c>
      <c r="C12" s="137" t="str">
        <f>'Plan comptable'!B31</f>
        <v>Matériel roulant</v>
      </c>
      <c r="D12" s="138"/>
      <c r="E12" s="139"/>
      <c r="F12" s="140">
        <f>'Grand Livre'!H48</f>
        <v>62500</v>
      </c>
      <c r="G12" s="140"/>
    </row>
    <row r="13" spans="2:7" x14ac:dyDescent="0.2">
      <c r="B13" s="136">
        <f>'Plan comptable'!C32</f>
        <v>1310</v>
      </c>
      <c r="C13" s="137" t="str">
        <f>'Plan comptable'!B32</f>
        <v xml:space="preserve">     Amortissement cumulé - matériel roulant</v>
      </c>
      <c r="D13" s="138"/>
      <c r="E13" s="139"/>
      <c r="F13" s="140"/>
      <c r="G13" s="140">
        <f>'Grand Livre'!H53</f>
        <v>21600</v>
      </c>
    </row>
    <row r="14" spans="2:7" x14ac:dyDescent="0.2">
      <c r="B14" s="136">
        <f>'Plan comptable'!C39</f>
        <v>1800</v>
      </c>
      <c r="C14" s="137" t="str">
        <f>'Plan comptable'!B39</f>
        <v>Ameublement de bureau</v>
      </c>
      <c r="D14" s="138"/>
      <c r="E14" s="139"/>
      <c r="F14" s="140">
        <f>'Grand Livre'!H59</f>
        <v>2500</v>
      </c>
      <c r="G14" s="140" t="s">
        <v>16</v>
      </c>
    </row>
    <row r="15" spans="2:7" x14ac:dyDescent="0.2">
      <c r="B15" s="136">
        <f>'Plan comptable'!C40</f>
        <v>1810</v>
      </c>
      <c r="C15" s="137" t="str">
        <f>'Plan comptable'!B40</f>
        <v xml:space="preserve">     Amortissement cumulé - ameublement de bureau</v>
      </c>
      <c r="D15" s="138"/>
      <c r="E15" s="139"/>
      <c r="F15" s="140" t="s">
        <v>16</v>
      </c>
      <c r="G15" s="140">
        <f>'Grand Livre'!H64</f>
        <v>1500</v>
      </c>
    </row>
    <row r="16" spans="2:7" x14ac:dyDescent="0.2">
      <c r="B16" s="136">
        <f>'Plan comptable'!C54</f>
        <v>2100</v>
      </c>
      <c r="C16" s="137" t="str">
        <f>'Plan comptable'!B54</f>
        <v xml:space="preserve"> Fournisseurs</v>
      </c>
      <c r="D16" s="138"/>
      <c r="E16" s="139"/>
      <c r="F16" s="140"/>
      <c r="G16" s="140">
        <f>'Grand Livre'!H72</f>
        <v>761</v>
      </c>
    </row>
    <row r="17" spans="2:7" x14ac:dyDescent="0.2">
      <c r="B17" s="136">
        <f>'Plan comptable'!C56</f>
        <v>2305</v>
      </c>
      <c r="C17" s="137" t="str">
        <f>'Plan comptable'!B56</f>
        <v xml:space="preserve"> TPS à payer</v>
      </c>
      <c r="D17" s="138"/>
      <c r="E17" s="139"/>
      <c r="F17" s="140" t="s">
        <v>16</v>
      </c>
      <c r="G17" s="140">
        <f>'Grand Livre'!H77</f>
        <v>1545</v>
      </c>
    </row>
    <row r="18" spans="2:7" x14ac:dyDescent="0.2">
      <c r="B18" s="136">
        <f>'Plan comptable'!C57</f>
        <v>2310</v>
      </c>
      <c r="C18" s="137" t="str">
        <f>'Plan comptable'!B57</f>
        <v xml:space="preserve"> TVQ à payer</v>
      </c>
      <c r="D18" s="138"/>
      <c r="E18" s="139"/>
      <c r="F18" s="140" t="s">
        <v>16</v>
      </c>
      <c r="G18" s="140">
        <f>'Grand Livre'!H82</f>
        <v>3547</v>
      </c>
    </row>
    <row r="19" spans="2:7" x14ac:dyDescent="0.2">
      <c r="B19" s="136">
        <f>'Plan comptable'!C82</f>
        <v>2850</v>
      </c>
      <c r="C19" s="137" t="str">
        <f>'Plan comptable'!B82</f>
        <v xml:space="preserve"> Effet à payer (long terme)</v>
      </c>
      <c r="D19" s="138"/>
      <c r="E19" s="139"/>
      <c r="F19" s="140"/>
      <c r="G19" s="140">
        <f>'Grand Livre'!H99</f>
        <v>14900</v>
      </c>
    </row>
    <row r="20" spans="2:7" x14ac:dyDescent="0.2">
      <c r="B20" s="136">
        <f>'Plan comptable'!C89</f>
        <v>3100</v>
      </c>
      <c r="C20" s="137" t="str">
        <f>'Plan comptable'!B89</f>
        <v xml:space="preserve"> Christian Latour — Capital</v>
      </c>
      <c r="D20" s="138"/>
      <c r="E20" s="139"/>
      <c r="F20" s="140" t="s">
        <v>16</v>
      </c>
      <c r="G20" s="140">
        <f>'Grand Livre'!H106</f>
        <v>53582</v>
      </c>
    </row>
    <row r="21" spans="2:7" x14ac:dyDescent="0.2">
      <c r="B21" s="136">
        <f>'Plan comptable'!C90</f>
        <v>3200</v>
      </c>
      <c r="C21" s="137" t="str">
        <f>'Plan comptable'!B90</f>
        <v xml:space="preserve"> Christian Latour — apports</v>
      </c>
      <c r="D21" s="138"/>
      <c r="E21" s="139"/>
      <c r="F21" s="140" t="s">
        <v>16</v>
      </c>
      <c r="G21" s="140">
        <v>0</v>
      </c>
    </row>
    <row r="22" spans="2:7" x14ac:dyDescent="0.2">
      <c r="B22" s="136">
        <f>'Plan comptable'!C91</f>
        <v>3300</v>
      </c>
      <c r="C22" s="137" t="str">
        <f>'Plan comptable'!B91</f>
        <v xml:space="preserve"> Christian Latour — retraits</v>
      </c>
      <c r="D22" s="138"/>
      <c r="E22" s="139"/>
      <c r="F22" s="140">
        <f>'Grand Livre'!H112</f>
        <v>18000</v>
      </c>
      <c r="G22" s="140" t="s">
        <v>16</v>
      </c>
    </row>
    <row r="23" spans="2:7" x14ac:dyDescent="0.2">
      <c r="B23" s="136">
        <f>'Plan comptable'!C110</f>
        <v>4120</v>
      </c>
      <c r="C23" s="137" t="str">
        <f>'Plan comptable'!B110</f>
        <v xml:space="preserve"> Services rendus</v>
      </c>
      <c r="D23" s="138"/>
      <c r="E23" s="139"/>
      <c r="F23" s="140" t="s">
        <v>16</v>
      </c>
      <c r="G23" s="140">
        <f>'Grand Livre'!H120</f>
        <v>102210</v>
      </c>
    </row>
    <row r="24" spans="2:7" x14ac:dyDescent="0.2">
      <c r="B24" s="136">
        <f>'Plan comptable'!C144</f>
        <v>5300</v>
      </c>
      <c r="C24" s="137" t="str">
        <f>'Plan comptable'!B144</f>
        <v>Salaires</v>
      </c>
      <c r="D24" s="138"/>
      <c r="E24" s="139"/>
      <c r="F24" s="140">
        <f>'Grand Livre'!H128</f>
        <v>77450</v>
      </c>
      <c r="G24" s="140"/>
    </row>
    <row r="25" spans="2:7" x14ac:dyDescent="0.2">
      <c r="B25" s="136">
        <f>'Plan comptable'!C150</f>
        <v>5410</v>
      </c>
      <c r="C25" s="137" t="str">
        <f>'Plan comptable'!B150</f>
        <v>Loyer</v>
      </c>
      <c r="D25" s="138"/>
      <c r="E25" s="139" t="s">
        <v>16</v>
      </c>
      <c r="F25" s="140">
        <f>'Grand Livre'!H135</f>
        <v>5200</v>
      </c>
      <c r="G25" s="140" t="s">
        <v>16</v>
      </c>
    </row>
    <row r="26" spans="2:7" x14ac:dyDescent="0.2">
      <c r="B26" s="136">
        <f>'Plan comptable'!C152</f>
        <v>5420</v>
      </c>
      <c r="C26" s="137" t="str">
        <f>'Plan comptable'!B152</f>
        <v>Publicité</v>
      </c>
      <c r="D26" s="138"/>
      <c r="E26" s="139"/>
      <c r="F26" s="140">
        <f>'Grand Livre'!H142</f>
        <v>2325</v>
      </c>
      <c r="G26" s="140" t="s">
        <v>16</v>
      </c>
    </row>
    <row r="27" spans="2:7" x14ac:dyDescent="0.2">
      <c r="B27" s="136">
        <f>'Plan comptable'!C153</f>
        <v>5500</v>
      </c>
      <c r="C27" s="137" t="str">
        <f>'Plan comptable'!B153</f>
        <v>Frais de bureau</v>
      </c>
      <c r="D27" s="138"/>
      <c r="E27" s="139"/>
      <c r="F27" s="140">
        <f>'Grand Livre'!H148</f>
        <v>820</v>
      </c>
      <c r="G27" s="140" t="s">
        <v>16</v>
      </c>
    </row>
    <row r="28" spans="2:7" x14ac:dyDescent="0.2">
      <c r="B28" s="136">
        <f>'Plan comptable'!C155</f>
        <v>5600</v>
      </c>
      <c r="C28" s="137" t="str">
        <f>'Plan comptable'!B155</f>
        <v>Entretien et réparation — matériel roulant</v>
      </c>
      <c r="D28" s="138"/>
      <c r="E28" s="139"/>
      <c r="F28" s="140">
        <f>'Grand Livre'!H155</f>
        <v>3972</v>
      </c>
      <c r="G28" s="140"/>
    </row>
    <row r="29" spans="2:7" x14ac:dyDescent="0.2">
      <c r="B29" s="136">
        <f>'Plan comptable'!C160</f>
        <v>5660</v>
      </c>
      <c r="C29" s="137" t="str">
        <f>'Plan comptable'!B160</f>
        <v>Taxes municipales</v>
      </c>
      <c r="D29" s="138"/>
      <c r="E29" s="139"/>
      <c r="F29" s="140">
        <v>0</v>
      </c>
      <c r="G29" s="140" t="s">
        <v>16</v>
      </c>
    </row>
    <row r="30" spans="2:7" x14ac:dyDescent="0.2">
      <c r="B30" s="136">
        <f>'Plan comptable'!C170</f>
        <v>5730</v>
      </c>
      <c r="C30" s="137" t="str">
        <f>'Plan comptable'!B170</f>
        <v>Électricité</v>
      </c>
      <c r="D30" s="138"/>
      <c r="E30" s="139"/>
      <c r="F30" s="140">
        <f>'Grand Livre'!H161</f>
        <v>2240</v>
      </c>
      <c r="G30" s="130" t="s">
        <v>16</v>
      </c>
    </row>
    <row r="31" spans="2:7" x14ac:dyDescent="0.2">
      <c r="B31" s="136">
        <f>'Plan comptable'!C171</f>
        <v>5735</v>
      </c>
      <c r="C31" s="137" t="str">
        <f>'Plan comptable'!B171</f>
        <v>Chauffage</v>
      </c>
      <c r="D31" s="138"/>
      <c r="E31" s="139"/>
      <c r="F31" s="140">
        <v>0</v>
      </c>
      <c r="G31" s="140" t="s">
        <v>16</v>
      </c>
    </row>
    <row r="32" spans="2:7" x14ac:dyDescent="0.2">
      <c r="B32" s="136">
        <f>'Plan comptable'!C172</f>
        <v>5740</v>
      </c>
      <c r="C32" s="137" t="str">
        <f>'Plan comptable'!B172</f>
        <v>Assurance</v>
      </c>
      <c r="D32" s="138"/>
      <c r="E32" s="139"/>
      <c r="F32" s="140">
        <f>'Grand Livre'!H167</f>
        <v>2400</v>
      </c>
      <c r="G32" s="140" t="s">
        <v>16</v>
      </c>
    </row>
    <row r="33" spans="2:7" x14ac:dyDescent="0.2">
      <c r="B33" s="136">
        <f>'Plan comptable'!C173</f>
        <v>5750</v>
      </c>
      <c r="C33" s="137" t="str">
        <f>'Plan comptable'!B173</f>
        <v>Télécommunications</v>
      </c>
      <c r="D33" s="138"/>
      <c r="E33" s="139"/>
      <c r="F33" s="140">
        <f>'Grand Livre'!H174</f>
        <v>740</v>
      </c>
      <c r="G33" s="140" t="s">
        <v>16</v>
      </c>
    </row>
    <row r="34" spans="2:7" x14ac:dyDescent="0.2">
      <c r="B34" s="136">
        <f>'Plan comptable'!C175</f>
        <v>5780</v>
      </c>
      <c r="C34" s="137" t="str">
        <f>'Plan comptable'!B175</f>
        <v>Charges d’intérêts</v>
      </c>
      <c r="D34" s="138"/>
      <c r="E34" s="139"/>
      <c r="F34" s="140">
        <f>'Grand Livre'!H180</f>
        <v>1375</v>
      </c>
      <c r="G34" s="140"/>
    </row>
    <row r="35" spans="2:7" x14ac:dyDescent="0.2">
      <c r="B35" s="136">
        <f>'Plan comptable'!C182</f>
        <v>5870</v>
      </c>
      <c r="C35" s="137" t="str">
        <f>'Plan comptable'!B182</f>
        <v>Amortissement — ameublement de bureau</v>
      </c>
      <c r="D35" s="138"/>
      <c r="E35" s="139"/>
      <c r="F35" s="140">
        <v>0</v>
      </c>
      <c r="G35" s="140" t="s">
        <v>16</v>
      </c>
    </row>
    <row r="36" spans="2:7" x14ac:dyDescent="0.2">
      <c r="B36" s="136" t="s">
        <v>16</v>
      </c>
      <c r="C36" s="137" t="s">
        <v>16</v>
      </c>
      <c r="D36" s="138"/>
      <c r="E36" s="139"/>
      <c r="F36" s="140" t="s">
        <v>16</v>
      </c>
      <c r="G36" s="140" t="s">
        <v>16</v>
      </c>
    </row>
    <row r="37" spans="2:7" x14ac:dyDescent="0.2">
      <c r="B37" s="141" t="s">
        <v>16</v>
      </c>
      <c r="C37" s="137" t="s">
        <v>16</v>
      </c>
      <c r="D37" s="138"/>
      <c r="E37" s="138"/>
      <c r="F37" s="140" t="s">
        <v>16</v>
      </c>
      <c r="G37" s="142" t="s">
        <v>16</v>
      </c>
    </row>
    <row r="38" spans="2:7" x14ac:dyDescent="0.2">
      <c r="B38" s="141" t="s">
        <v>16</v>
      </c>
      <c r="C38" s="137" t="s">
        <v>16</v>
      </c>
      <c r="D38" s="138"/>
      <c r="E38" s="138"/>
      <c r="F38" s="143" t="s">
        <v>16</v>
      </c>
      <c r="G38" s="144" t="s">
        <v>16</v>
      </c>
    </row>
    <row r="39" spans="2:7" ht="16" thickBot="1" x14ac:dyDescent="0.25">
      <c r="B39" s="145" t="s">
        <v>16</v>
      </c>
      <c r="C39" s="286"/>
      <c r="D39" s="287"/>
      <c r="E39" s="138"/>
      <c r="F39" s="146">
        <f>SUM(F6:F38)</f>
        <v>199645</v>
      </c>
      <c r="G39" s="147">
        <f>SUM(G6:G38)</f>
        <v>199645</v>
      </c>
    </row>
    <row r="40" spans="2:7" ht="16" thickTop="1" x14ac:dyDescent="0.2"/>
    <row r="41" spans="2:7" x14ac:dyDescent="0.2">
      <c r="F41" s="102">
        <f>G39-F39</f>
        <v>0</v>
      </c>
    </row>
  </sheetData>
  <mergeCells count="9">
    <mergeCell ref="C9:E9"/>
    <mergeCell ref="C10:E10"/>
    <mergeCell ref="C39:D39"/>
    <mergeCell ref="B2:G2"/>
    <mergeCell ref="B3:G3"/>
    <mergeCell ref="B4:G4"/>
    <mergeCell ref="C5:E5"/>
    <mergeCell ref="C6:E6"/>
    <mergeCell ref="C8:E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A6DCC-8AD6-6046-9A8B-6DCD0E2BD565}">
  <sheetPr>
    <tabColor theme="7" tint="0.79998168889431442"/>
    <pageSetUpPr fitToPage="1"/>
  </sheetPr>
  <dimension ref="B1:R81"/>
  <sheetViews>
    <sheetView showGridLines="0" zoomScale="170" zoomScaleNormal="170" workbookViewId="0">
      <selection activeCell="L14" sqref="L14"/>
    </sheetView>
  </sheetViews>
  <sheetFormatPr baseColWidth="10" defaultColWidth="11.5" defaultRowHeight="15" x14ac:dyDescent="0.2"/>
  <cols>
    <col min="1" max="1" width="4.5" style="1" customWidth="1"/>
    <col min="2" max="5" width="15.6640625" style="1" customWidth="1"/>
    <col min="6" max="6" width="45.1640625" style="1" customWidth="1"/>
    <col min="7" max="9" width="15.6640625" style="1" customWidth="1"/>
    <col min="10" max="10" width="2.6640625" style="1" customWidth="1"/>
    <col min="11" max="17" width="11.5" style="1"/>
    <col min="18" max="18" width="13.83203125" style="1" bestFit="1" customWidth="1"/>
    <col min="19" max="16384" width="11.5" style="1"/>
  </cols>
  <sheetData>
    <row r="1" spans="2:18" ht="16" x14ac:dyDescent="0.2">
      <c r="B1" s="307" t="s">
        <v>0</v>
      </c>
      <c r="C1" s="308"/>
      <c r="D1" s="308"/>
      <c r="E1" s="308"/>
      <c r="F1" s="308"/>
      <c r="G1" s="308"/>
      <c r="H1" s="308"/>
      <c r="I1" s="308"/>
      <c r="K1"/>
      <c r="L1"/>
      <c r="M1"/>
      <c r="N1"/>
      <c r="O1"/>
      <c r="P1"/>
      <c r="Q1"/>
      <c r="R1"/>
    </row>
    <row r="2" spans="2:18" ht="16" x14ac:dyDescent="0.2">
      <c r="B2" s="2" t="s">
        <v>183</v>
      </c>
      <c r="C2" s="2" t="s">
        <v>16</v>
      </c>
      <c r="D2" s="2"/>
      <c r="E2" s="2"/>
      <c r="K2"/>
      <c r="L2"/>
      <c r="M2"/>
      <c r="N2"/>
      <c r="O2"/>
      <c r="P2"/>
      <c r="Q2"/>
      <c r="R2"/>
    </row>
    <row r="3" spans="2:18" x14ac:dyDescent="0.2">
      <c r="K3"/>
      <c r="L3"/>
      <c r="M3"/>
      <c r="N3"/>
      <c r="O3"/>
      <c r="P3"/>
      <c r="Q3"/>
      <c r="R3"/>
    </row>
    <row r="4" spans="2:18" ht="30" customHeight="1" x14ac:dyDescent="0.2">
      <c r="B4" s="312" t="s">
        <v>274</v>
      </c>
      <c r="C4" s="313"/>
      <c r="D4" s="313"/>
      <c r="E4" s="313"/>
      <c r="F4" s="313"/>
      <c r="G4" s="313"/>
      <c r="H4" s="313"/>
      <c r="I4" s="245" t="s">
        <v>292</v>
      </c>
      <c r="K4"/>
      <c r="L4"/>
      <c r="M4"/>
      <c r="N4"/>
      <c r="O4"/>
      <c r="P4"/>
      <c r="Q4"/>
      <c r="R4"/>
    </row>
    <row r="5" spans="2:18" ht="32" x14ac:dyDescent="0.2">
      <c r="B5" s="154" t="s">
        <v>1</v>
      </c>
      <c r="C5" s="309" t="s">
        <v>2</v>
      </c>
      <c r="D5" s="310"/>
      <c r="E5" s="310"/>
      <c r="F5" s="311"/>
      <c r="G5" s="155" t="s">
        <v>3</v>
      </c>
      <c r="H5" s="156" t="s">
        <v>4</v>
      </c>
      <c r="I5" s="156" t="s">
        <v>5</v>
      </c>
      <c r="K5"/>
      <c r="L5"/>
      <c r="M5"/>
      <c r="N5"/>
      <c r="O5"/>
      <c r="P5"/>
      <c r="Q5"/>
      <c r="R5"/>
    </row>
    <row r="6" spans="2:18" x14ac:dyDescent="0.2">
      <c r="B6" s="157" t="s">
        <v>182</v>
      </c>
      <c r="C6" s="158"/>
      <c r="D6" s="158"/>
      <c r="E6" s="189" t="s">
        <v>16</v>
      </c>
      <c r="F6" s="158"/>
      <c r="G6" s="159"/>
      <c r="H6" s="160"/>
      <c r="I6" s="160"/>
      <c r="K6"/>
      <c r="L6"/>
      <c r="M6"/>
      <c r="N6"/>
      <c r="O6"/>
      <c r="P6"/>
      <c r="Q6"/>
      <c r="R6"/>
    </row>
    <row r="7" spans="2:18" x14ac:dyDescent="0.2">
      <c r="B7" s="161" t="s">
        <v>6</v>
      </c>
      <c r="C7" s="295" t="str">
        <f>'Plan comptable'!B21</f>
        <v>Fournitures de bureau</v>
      </c>
      <c r="D7" s="296" t="s">
        <v>33</v>
      </c>
      <c r="E7" s="296" t="s">
        <v>33</v>
      </c>
      <c r="F7" s="297" t="s">
        <v>33</v>
      </c>
      <c r="G7" s="165" t="s">
        <v>16</v>
      </c>
      <c r="H7" s="166" t="s">
        <v>16</v>
      </c>
      <c r="I7" s="167"/>
      <c r="K7"/>
      <c r="L7"/>
      <c r="M7"/>
      <c r="N7"/>
      <c r="O7"/>
      <c r="P7"/>
      <c r="Q7"/>
      <c r="R7"/>
    </row>
    <row r="8" spans="2:18" x14ac:dyDescent="0.2">
      <c r="B8" s="168" t="s">
        <v>208</v>
      </c>
      <c r="C8" s="298" t="str">
        <f>'Plan comptable'!B153</f>
        <v>Frais de bureau</v>
      </c>
      <c r="D8" s="299" t="s">
        <v>10</v>
      </c>
      <c r="E8" s="299" t="s">
        <v>10</v>
      </c>
      <c r="F8" s="300" t="s">
        <v>10</v>
      </c>
      <c r="G8" s="165" t="s">
        <v>16</v>
      </c>
      <c r="H8" s="167"/>
      <c r="I8" s="167" t="s">
        <v>16</v>
      </c>
      <c r="K8"/>
      <c r="L8"/>
      <c r="M8"/>
      <c r="N8"/>
      <c r="O8"/>
      <c r="P8"/>
      <c r="Q8"/>
      <c r="R8"/>
    </row>
    <row r="9" spans="2:18" ht="29.25" customHeight="1" x14ac:dyDescent="0.2">
      <c r="B9" s="168"/>
      <c r="C9" s="301" t="s">
        <v>185</v>
      </c>
      <c r="D9" s="302"/>
      <c r="E9" s="302"/>
      <c r="F9" s="303"/>
      <c r="G9" s="165"/>
      <c r="H9" s="167"/>
      <c r="I9" s="167"/>
      <c r="K9"/>
      <c r="L9"/>
      <c r="M9"/>
      <c r="N9"/>
      <c r="O9"/>
      <c r="P9"/>
      <c r="Q9"/>
      <c r="R9"/>
    </row>
    <row r="10" spans="2:18" ht="15" customHeight="1" x14ac:dyDescent="0.2">
      <c r="B10" s="168"/>
      <c r="C10" s="304"/>
      <c r="D10" s="305"/>
      <c r="E10" s="305"/>
      <c r="F10" s="306"/>
      <c r="G10" s="165"/>
      <c r="H10" s="167"/>
      <c r="I10" s="167"/>
      <c r="K10"/>
      <c r="L10"/>
      <c r="M10"/>
      <c r="N10"/>
      <c r="O10"/>
      <c r="P10"/>
      <c r="Q10"/>
      <c r="R10"/>
    </row>
    <row r="11" spans="2:18" x14ac:dyDescent="0.2">
      <c r="B11" s="161" t="s">
        <v>6</v>
      </c>
      <c r="C11" s="295" t="str">
        <f>'Plan comptable'!B23</f>
        <v>Assurance payée d'avance</v>
      </c>
      <c r="D11" s="296" t="s">
        <v>186</v>
      </c>
      <c r="E11" s="296" t="s">
        <v>186</v>
      </c>
      <c r="F11" s="297" t="s">
        <v>186</v>
      </c>
      <c r="G11" s="165" t="s">
        <v>16</v>
      </c>
      <c r="H11" s="166" t="s">
        <v>16</v>
      </c>
      <c r="I11" s="167"/>
      <c r="K11"/>
      <c r="L11"/>
      <c r="M11"/>
      <c r="N11"/>
      <c r="O11"/>
      <c r="P11"/>
      <c r="Q11"/>
      <c r="R11"/>
    </row>
    <row r="12" spans="2:18" x14ac:dyDescent="0.2">
      <c r="B12" s="168" t="s">
        <v>184</v>
      </c>
      <c r="C12" s="298" t="str">
        <f>'Plan comptable'!B172</f>
        <v>Assurance</v>
      </c>
      <c r="D12" s="299" t="s">
        <v>14</v>
      </c>
      <c r="E12" s="299" t="s">
        <v>14</v>
      </c>
      <c r="F12" s="300" t="s">
        <v>14</v>
      </c>
      <c r="G12" s="165" t="s">
        <v>16</v>
      </c>
      <c r="H12" s="167"/>
      <c r="I12" s="167" t="s">
        <v>16</v>
      </c>
      <c r="K12"/>
      <c r="L12"/>
      <c r="M12"/>
      <c r="N12"/>
      <c r="O12"/>
      <c r="P12"/>
      <c r="Q12"/>
      <c r="R12"/>
    </row>
    <row r="13" spans="2:18" x14ac:dyDescent="0.2">
      <c r="B13" s="168"/>
      <c r="C13" s="301" t="s">
        <v>187</v>
      </c>
      <c r="D13" s="302"/>
      <c r="E13" s="302"/>
      <c r="F13" s="303"/>
      <c r="G13" s="165"/>
      <c r="H13" s="167"/>
      <c r="I13" s="167"/>
      <c r="K13"/>
      <c r="L13"/>
      <c r="M13"/>
      <c r="N13"/>
      <c r="O13"/>
      <c r="P13"/>
      <c r="Q13"/>
      <c r="R13"/>
    </row>
    <row r="14" spans="2:18" ht="15" customHeight="1" x14ac:dyDescent="0.2">
      <c r="B14" s="168"/>
      <c r="C14" s="304"/>
      <c r="D14" s="305"/>
      <c r="E14" s="305"/>
      <c r="F14" s="306"/>
      <c r="G14" s="165"/>
      <c r="H14" s="167"/>
      <c r="I14" s="167"/>
      <c r="K14"/>
      <c r="L14"/>
      <c r="M14"/>
      <c r="N14"/>
      <c r="O14"/>
      <c r="P14"/>
      <c r="Q14"/>
      <c r="R14"/>
    </row>
    <row r="15" spans="2:18" x14ac:dyDescent="0.2">
      <c r="B15" s="161" t="s">
        <v>6</v>
      </c>
      <c r="C15" s="295" t="str">
        <f>'Plan comptable'!B178</f>
        <v>Amortissement — Matériel roulant</v>
      </c>
      <c r="D15" s="296" t="s">
        <v>188</v>
      </c>
      <c r="E15" s="296" t="s">
        <v>188</v>
      </c>
      <c r="F15" s="297" t="s">
        <v>188</v>
      </c>
      <c r="G15" s="165" t="s">
        <v>16</v>
      </c>
      <c r="H15" s="166" t="s">
        <v>16</v>
      </c>
      <c r="I15" s="167"/>
      <c r="K15"/>
      <c r="L15"/>
      <c r="M15"/>
      <c r="N15"/>
      <c r="O15"/>
      <c r="P15"/>
      <c r="Q15"/>
      <c r="R15"/>
    </row>
    <row r="16" spans="2:18" x14ac:dyDescent="0.2">
      <c r="B16" s="168" t="s">
        <v>203</v>
      </c>
      <c r="C16" s="298" t="str">
        <f>'Plan comptable'!B32</f>
        <v xml:space="preserve">     Amortissement cumulé - matériel roulant</v>
      </c>
      <c r="D16" s="299" t="s">
        <v>189</v>
      </c>
      <c r="E16" s="299" t="s">
        <v>189</v>
      </c>
      <c r="F16" s="300" t="s">
        <v>189</v>
      </c>
      <c r="G16" s="165" t="s">
        <v>16</v>
      </c>
      <c r="H16" s="167"/>
      <c r="I16" s="167" t="s">
        <v>16</v>
      </c>
      <c r="K16"/>
      <c r="L16"/>
      <c r="M16"/>
      <c r="N16"/>
      <c r="O16"/>
      <c r="P16"/>
      <c r="Q16"/>
      <c r="R16"/>
    </row>
    <row r="17" spans="2:18" x14ac:dyDescent="0.2">
      <c r="B17" s="168"/>
      <c r="C17" s="301" t="s">
        <v>190</v>
      </c>
      <c r="D17" s="302" t="s">
        <v>191</v>
      </c>
      <c r="E17" s="302" t="s">
        <v>191</v>
      </c>
      <c r="F17" s="303" t="s">
        <v>191</v>
      </c>
      <c r="G17" s="165"/>
      <c r="H17" s="167"/>
      <c r="I17" s="167"/>
      <c r="K17"/>
      <c r="L17"/>
      <c r="M17"/>
      <c r="N17"/>
      <c r="O17"/>
      <c r="P17"/>
      <c r="Q17"/>
      <c r="R17"/>
    </row>
    <row r="18" spans="2:18" ht="15" customHeight="1" x14ac:dyDescent="0.2">
      <c r="B18" s="168"/>
      <c r="C18" s="304"/>
      <c r="D18" s="305"/>
      <c r="E18" s="305"/>
      <c r="F18" s="306"/>
      <c r="G18" s="165"/>
      <c r="H18" s="167"/>
      <c r="I18" s="167"/>
      <c r="K18"/>
      <c r="L18"/>
      <c r="M18"/>
      <c r="N18"/>
      <c r="O18"/>
      <c r="P18"/>
      <c r="Q18"/>
      <c r="R18"/>
    </row>
    <row r="19" spans="2:18" x14ac:dyDescent="0.2">
      <c r="B19" s="161" t="s">
        <v>6</v>
      </c>
      <c r="C19" s="295" t="str">
        <f>'Plan comptable'!B182</f>
        <v>Amortissement — ameublement de bureau</v>
      </c>
      <c r="D19" s="296" t="s">
        <v>192</v>
      </c>
      <c r="E19" s="296" t="s">
        <v>192</v>
      </c>
      <c r="F19" s="297" t="s">
        <v>192</v>
      </c>
      <c r="G19" s="165" t="s">
        <v>16</v>
      </c>
      <c r="H19" s="166" t="s">
        <v>16</v>
      </c>
      <c r="I19" s="167"/>
      <c r="K19"/>
      <c r="L19"/>
      <c r="M19"/>
      <c r="N19"/>
      <c r="O19"/>
      <c r="P19"/>
      <c r="Q19"/>
      <c r="R19"/>
    </row>
    <row r="20" spans="2:18" x14ac:dyDescent="0.2">
      <c r="B20" s="168" t="s">
        <v>204</v>
      </c>
      <c r="C20" s="298" t="str">
        <f>'Plan comptable'!B40</f>
        <v xml:space="preserve">     Amortissement cumulé - ameublement de bureau</v>
      </c>
      <c r="D20" s="299" t="s">
        <v>193</v>
      </c>
      <c r="E20" s="299" t="s">
        <v>193</v>
      </c>
      <c r="F20" s="300" t="s">
        <v>193</v>
      </c>
      <c r="G20" s="165" t="s">
        <v>16</v>
      </c>
      <c r="H20" s="167"/>
      <c r="I20" s="167" t="s">
        <v>16</v>
      </c>
      <c r="K20"/>
      <c r="L20"/>
      <c r="M20"/>
      <c r="N20"/>
      <c r="O20"/>
      <c r="P20"/>
      <c r="Q20"/>
      <c r="R20"/>
    </row>
    <row r="21" spans="2:18" ht="30" customHeight="1" x14ac:dyDescent="0.2">
      <c r="B21" s="168"/>
      <c r="C21" s="301" t="s">
        <v>194</v>
      </c>
      <c r="D21" s="302"/>
      <c r="E21" s="302"/>
      <c r="F21" s="303"/>
      <c r="G21" s="165"/>
      <c r="H21" s="167"/>
      <c r="I21" s="167"/>
      <c r="K21"/>
      <c r="L21"/>
      <c r="M21"/>
      <c r="N21"/>
      <c r="O21"/>
      <c r="P21"/>
      <c r="Q21"/>
      <c r="R21"/>
    </row>
    <row r="22" spans="2:18" ht="15" customHeight="1" x14ac:dyDescent="0.2">
      <c r="B22" s="168"/>
      <c r="C22" s="295"/>
      <c r="D22" s="296"/>
      <c r="E22" s="296"/>
      <c r="F22" s="297"/>
      <c r="G22" s="165"/>
      <c r="H22" s="167"/>
      <c r="I22" s="167"/>
      <c r="K22"/>
      <c r="L22"/>
      <c r="M22"/>
      <c r="N22"/>
      <c r="O22"/>
      <c r="P22"/>
      <c r="Q22"/>
      <c r="R22"/>
    </row>
    <row r="23" spans="2:18" x14ac:dyDescent="0.2">
      <c r="B23" s="161" t="s">
        <v>6</v>
      </c>
      <c r="C23" s="295" t="str">
        <f>'Plan comptable'!B24</f>
        <v>Loyer payé d'avance</v>
      </c>
      <c r="D23" s="296" t="s">
        <v>195</v>
      </c>
      <c r="E23" s="296" t="s">
        <v>195</v>
      </c>
      <c r="F23" s="297" t="s">
        <v>195</v>
      </c>
      <c r="G23" s="165" t="s">
        <v>16</v>
      </c>
      <c r="H23" s="166" t="s">
        <v>16</v>
      </c>
      <c r="I23" s="167"/>
      <c r="K23"/>
      <c r="L23"/>
      <c r="M23"/>
      <c r="N23"/>
      <c r="O23"/>
      <c r="P23"/>
      <c r="Q23"/>
      <c r="R23"/>
    </row>
    <row r="24" spans="2:18" x14ac:dyDescent="0.2">
      <c r="B24" s="168" t="s">
        <v>205</v>
      </c>
      <c r="C24" s="298" t="str">
        <f>'Plan comptable'!B150</f>
        <v>Loyer</v>
      </c>
      <c r="D24" s="299" t="s">
        <v>9</v>
      </c>
      <c r="E24" s="299" t="s">
        <v>9</v>
      </c>
      <c r="F24" s="300" t="s">
        <v>9</v>
      </c>
      <c r="G24" s="165" t="s">
        <v>16</v>
      </c>
      <c r="H24" s="167"/>
      <c r="I24" s="167" t="s">
        <v>16</v>
      </c>
      <c r="K24"/>
      <c r="L24"/>
      <c r="M24"/>
      <c r="N24"/>
      <c r="O24"/>
      <c r="P24"/>
      <c r="Q24"/>
      <c r="R24"/>
    </row>
    <row r="25" spans="2:18" ht="30" customHeight="1" x14ac:dyDescent="0.2">
      <c r="B25" s="168"/>
      <c r="C25" s="301" t="s">
        <v>196</v>
      </c>
      <c r="D25" s="302" t="s">
        <v>197</v>
      </c>
      <c r="E25" s="302" t="s">
        <v>197</v>
      </c>
      <c r="F25" s="303" t="s">
        <v>197</v>
      </c>
      <c r="G25" s="165"/>
      <c r="H25" s="167"/>
      <c r="I25" s="167"/>
      <c r="K25"/>
      <c r="L25"/>
      <c r="M25"/>
      <c r="N25"/>
      <c r="O25"/>
      <c r="P25"/>
      <c r="Q25"/>
      <c r="R25"/>
    </row>
    <row r="26" spans="2:18" ht="15" customHeight="1" x14ac:dyDescent="0.2">
      <c r="B26" s="168"/>
      <c r="C26" s="295"/>
      <c r="D26" s="296"/>
      <c r="E26" s="296"/>
      <c r="F26" s="297"/>
      <c r="G26" s="165"/>
      <c r="H26" s="167"/>
      <c r="I26" s="167"/>
      <c r="K26"/>
      <c r="L26"/>
      <c r="M26"/>
      <c r="N26"/>
      <c r="O26"/>
      <c r="P26"/>
      <c r="Q26"/>
      <c r="R26"/>
    </row>
    <row r="27" spans="2:18" x14ac:dyDescent="0.2">
      <c r="B27" s="161" t="s">
        <v>6</v>
      </c>
      <c r="C27" s="295" t="str">
        <f>'Plan comptable'!B175</f>
        <v>Charges d’intérêts</v>
      </c>
      <c r="D27" s="296" t="s">
        <v>198</v>
      </c>
      <c r="E27" s="296" t="s">
        <v>198</v>
      </c>
      <c r="F27" s="297" t="s">
        <v>198</v>
      </c>
      <c r="G27" s="165" t="s">
        <v>16</v>
      </c>
      <c r="H27" s="166" t="s">
        <v>16</v>
      </c>
      <c r="I27" s="167"/>
      <c r="K27"/>
      <c r="L27"/>
      <c r="M27"/>
      <c r="N27"/>
      <c r="O27"/>
      <c r="P27"/>
      <c r="Q27"/>
      <c r="R27"/>
    </row>
    <row r="28" spans="2:18" x14ac:dyDescent="0.2">
      <c r="B28" s="168" t="s">
        <v>206</v>
      </c>
      <c r="C28" s="298" t="str">
        <f>'Plan comptable'!B73</f>
        <v xml:space="preserve"> Intérêts à payer</v>
      </c>
      <c r="D28" s="299" t="s">
        <v>199</v>
      </c>
      <c r="E28" s="299" t="s">
        <v>199</v>
      </c>
      <c r="F28" s="300" t="s">
        <v>199</v>
      </c>
      <c r="G28" s="165" t="s">
        <v>16</v>
      </c>
      <c r="H28" s="167"/>
      <c r="I28" s="167" t="s">
        <v>16</v>
      </c>
      <c r="K28"/>
      <c r="L28"/>
      <c r="M28"/>
      <c r="N28"/>
      <c r="O28"/>
      <c r="P28"/>
      <c r="Q28"/>
      <c r="R28"/>
    </row>
    <row r="29" spans="2:18" x14ac:dyDescent="0.2">
      <c r="B29" s="168"/>
      <c r="C29" s="301" t="s">
        <v>200</v>
      </c>
      <c r="D29" s="302"/>
      <c r="E29" s="302"/>
      <c r="F29" s="303"/>
      <c r="G29" s="165"/>
      <c r="H29" s="167"/>
      <c r="I29" s="167"/>
      <c r="K29"/>
      <c r="L29"/>
      <c r="M29"/>
      <c r="N29"/>
      <c r="O29"/>
      <c r="P29"/>
      <c r="Q29"/>
      <c r="R29"/>
    </row>
    <row r="30" spans="2:18" ht="15" customHeight="1" x14ac:dyDescent="0.2">
      <c r="B30" s="168"/>
      <c r="C30" s="162"/>
      <c r="D30" s="163"/>
      <c r="E30" s="163"/>
      <c r="F30" s="164"/>
      <c r="G30" s="165"/>
      <c r="H30" s="167"/>
      <c r="I30" s="167"/>
      <c r="K30"/>
      <c r="L30"/>
      <c r="M30"/>
      <c r="N30"/>
      <c r="O30"/>
      <c r="P30"/>
      <c r="Q30"/>
      <c r="R30"/>
    </row>
    <row r="31" spans="2:18" ht="29" customHeight="1" x14ac:dyDescent="0.2">
      <c r="B31" s="161" t="s">
        <v>6</v>
      </c>
      <c r="C31" s="295" t="str">
        <f>'Plan comptable'!B144</f>
        <v>Salaires</v>
      </c>
      <c r="D31" s="296" t="s">
        <v>134</v>
      </c>
      <c r="E31" s="296" t="s">
        <v>134</v>
      </c>
      <c r="F31" s="297" t="s">
        <v>134</v>
      </c>
      <c r="G31" s="165" t="s">
        <v>16</v>
      </c>
      <c r="H31" s="166" t="s">
        <v>16</v>
      </c>
      <c r="I31" s="167"/>
      <c r="K31"/>
      <c r="L31"/>
      <c r="M31"/>
      <c r="N31"/>
      <c r="O31"/>
      <c r="P31"/>
      <c r="Q31"/>
      <c r="R31"/>
    </row>
    <row r="32" spans="2:18" x14ac:dyDescent="0.2">
      <c r="B32" s="168" t="s">
        <v>207</v>
      </c>
      <c r="C32" s="298" t="str">
        <f>'Plan comptable'!B58</f>
        <v xml:space="preserve"> Salaires à payer</v>
      </c>
      <c r="D32" s="299" t="s">
        <v>201</v>
      </c>
      <c r="E32" s="299" t="s">
        <v>201</v>
      </c>
      <c r="F32" s="300" t="s">
        <v>201</v>
      </c>
      <c r="G32" s="165" t="s">
        <v>16</v>
      </c>
      <c r="H32" s="167"/>
      <c r="I32" s="167" t="s">
        <v>16</v>
      </c>
      <c r="K32"/>
      <c r="L32"/>
      <c r="M32"/>
      <c r="N32"/>
      <c r="O32"/>
      <c r="P32"/>
      <c r="Q32"/>
      <c r="R32"/>
    </row>
    <row r="33" spans="2:18" x14ac:dyDescent="0.2">
      <c r="B33" s="168"/>
      <c r="C33" s="301" t="s">
        <v>202</v>
      </c>
      <c r="D33" s="302" t="s">
        <v>191</v>
      </c>
      <c r="E33" s="302" t="s">
        <v>191</v>
      </c>
      <c r="F33" s="303" t="s">
        <v>191</v>
      </c>
      <c r="G33" s="165"/>
      <c r="H33" s="167"/>
      <c r="I33" s="167"/>
      <c r="K33"/>
      <c r="L33"/>
      <c r="M33"/>
      <c r="N33"/>
      <c r="O33"/>
      <c r="P33"/>
      <c r="Q33"/>
      <c r="R33"/>
    </row>
    <row r="34" spans="2:18" ht="15" customHeight="1" x14ac:dyDescent="0.2">
      <c r="B34" s="168"/>
      <c r="C34" s="298" t="s">
        <v>16</v>
      </c>
      <c r="D34" s="299"/>
      <c r="E34" s="299"/>
      <c r="F34" s="300"/>
      <c r="G34" s="165" t="s">
        <v>16</v>
      </c>
      <c r="H34" s="167"/>
      <c r="I34" s="167" t="s">
        <v>16</v>
      </c>
      <c r="K34"/>
      <c r="L34"/>
      <c r="M34"/>
      <c r="N34"/>
      <c r="O34"/>
      <c r="P34"/>
      <c r="Q34"/>
      <c r="R34"/>
    </row>
    <row r="35" spans="2:18" ht="18" x14ac:dyDescent="0.35">
      <c r="B35" s="3"/>
      <c r="C35" s="4"/>
      <c r="D35" s="4"/>
      <c r="E35" s="4"/>
      <c r="F35" s="4"/>
      <c r="G35" s="5"/>
      <c r="H35" s="41">
        <f>+SUM(H7:H34)</f>
        <v>0</v>
      </c>
      <c r="I35" s="41">
        <f>+SUM(I7:I34)</f>
        <v>0</v>
      </c>
      <c r="K35"/>
      <c r="L35"/>
      <c r="M35"/>
      <c r="N35"/>
      <c r="O35"/>
      <c r="P35"/>
      <c r="Q35"/>
      <c r="R35"/>
    </row>
    <row r="36" spans="2:18" ht="18" x14ac:dyDescent="0.35">
      <c r="B36"/>
      <c r="C36"/>
      <c r="D36"/>
      <c r="E36" t="s">
        <v>16</v>
      </c>
      <c r="F36" s="61"/>
      <c r="G36" s="61" t="s">
        <v>16</v>
      </c>
      <c r="H36"/>
      <c r="I36" s="60" t="s">
        <v>16</v>
      </c>
      <c r="K36"/>
      <c r="L36"/>
      <c r="M36"/>
      <c r="N36"/>
      <c r="O36"/>
      <c r="P36"/>
      <c r="Q36"/>
      <c r="R36"/>
    </row>
    <row r="37" spans="2:18" x14ac:dyDescent="0.2">
      <c r="B37"/>
      <c r="C37"/>
      <c r="D37"/>
      <c r="E37"/>
      <c r="F37"/>
      <c r="G37"/>
      <c r="H37"/>
      <c r="I37" t="s">
        <v>16</v>
      </c>
      <c r="K37"/>
      <c r="L37"/>
      <c r="M37"/>
      <c r="N37"/>
      <c r="O37"/>
      <c r="P37"/>
      <c r="Q37"/>
      <c r="R37"/>
    </row>
    <row r="38" spans="2:18" x14ac:dyDescent="0.2">
      <c r="B38"/>
      <c r="C38"/>
      <c r="D38"/>
      <c r="E38"/>
      <c r="F38"/>
      <c r="G38"/>
      <c r="H38"/>
      <c r="I38"/>
      <c r="K38"/>
      <c r="L38"/>
      <c r="M38"/>
      <c r="N38"/>
      <c r="O38"/>
      <c r="P38"/>
      <c r="Q38"/>
      <c r="R38"/>
    </row>
    <row r="39" spans="2:18" x14ac:dyDescent="0.2">
      <c r="B39"/>
      <c r="C39"/>
      <c r="D39"/>
      <c r="E39"/>
      <c r="F39"/>
      <c r="G39"/>
      <c r="H39"/>
      <c r="I39"/>
      <c r="K39"/>
      <c r="L39"/>
      <c r="M39"/>
      <c r="N39"/>
      <c r="O39"/>
      <c r="P39"/>
      <c r="Q39"/>
      <c r="R39"/>
    </row>
    <row r="40" spans="2:18" x14ac:dyDescent="0.2">
      <c r="B40"/>
      <c r="C40"/>
      <c r="D40"/>
      <c r="E40"/>
      <c r="F40"/>
      <c r="G40"/>
      <c r="H40"/>
      <c r="I40"/>
    </row>
    <row r="41" spans="2:18" x14ac:dyDescent="0.2">
      <c r="B41"/>
      <c r="C41"/>
      <c r="D41"/>
      <c r="E41"/>
      <c r="F41"/>
      <c r="G41"/>
      <c r="H41"/>
      <c r="I41"/>
    </row>
    <row r="42" spans="2:18" x14ac:dyDescent="0.2">
      <c r="B42"/>
      <c r="C42"/>
      <c r="D42"/>
      <c r="E42"/>
      <c r="F42"/>
      <c r="G42"/>
      <c r="H42"/>
      <c r="I42"/>
    </row>
    <row r="43" spans="2:18" x14ac:dyDescent="0.2">
      <c r="B43"/>
      <c r="C43"/>
      <c r="D43"/>
      <c r="E43"/>
      <c r="F43"/>
      <c r="G43"/>
      <c r="H43"/>
      <c r="I43"/>
    </row>
    <row r="44" spans="2:18" x14ac:dyDescent="0.2">
      <c r="B44"/>
      <c r="C44"/>
      <c r="D44"/>
      <c r="E44"/>
      <c r="F44"/>
      <c r="G44"/>
      <c r="H44"/>
      <c r="I44"/>
    </row>
    <row r="45" spans="2:18" x14ac:dyDescent="0.2">
      <c r="B45"/>
      <c r="C45"/>
      <c r="D45"/>
      <c r="E45"/>
      <c r="F45"/>
      <c r="G45"/>
      <c r="H45"/>
      <c r="I45"/>
    </row>
    <row r="46" spans="2:18" x14ac:dyDescent="0.2">
      <c r="B46"/>
      <c r="C46"/>
      <c r="D46"/>
      <c r="E46"/>
      <c r="F46"/>
      <c r="G46"/>
      <c r="H46"/>
      <c r="I46"/>
    </row>
    <row r="47" spans="2:18" x14ac:dyDescent="0.2">
      <c r="B47"/>
      <c r="C47"/>
      <c r="D47"/>
      <c r="E47"/>
      <c r="F47"/>
      <c r="G47"/>
      <c r="H47"/>
      <c r="I47"/>
    </row>
    <row r="48" spans="2:18" x14ac:dyDescent="0.2">
      <c r="B48"/>
      <c r="C48"/>
      <c r="D48"/>
      <c r="E48"/>
      <c r="F48"/>
      <c r="G48"/>
      <c r="H48"/>
      <c r="I48"/>
    </row>
    <row r="49" spans="2:9" x14ac:dyDescent="0.2">
      <c r="B49"/>
      <c r="C49"/>
      <c r="D49"/>
      <c r="E49"/>
      <c r="F49"/>
      <c r="G49"/>
      <c r="H49"/>
      <c r="I49"/>
    </row>
    <row r="50" spans="2:9" x14ac:dyDescent="0.2">
      <c r="B50"/>
      <c r="C50"/>
      <c r="D50"/>
      <c r="E50"/>
      <c r="F50"/>
      <c r="G50"/>
      <c r="H50"/>
      <c r="I50"/>
    </row>
    <row r="51" spans="2:9" x14ac:dyDescent="0.2">
      <c r="B51"/>
      <c r="C51"/>
      <c r="D51"/>
      <c r="E51"/>
      <c r="F51"/>
      <c r="G51"/>
      <c r="H51"/>
      <c r="I51"/>
    </row>
    <row r="52" spans="2:9" x14ac:dyDescent="0.2">
      <c r="B52"/>
      <c r="C52"/>
      <c r="D52"/>
      <c r="E52"/>
      <c r="F52"/>
      <c r="G52"/>
      <c r="H52"/>
      <c r="I52"/>
    </row>
    <row r="53" spans="2:9" x14ac:dyDescent="0.2">
      <c r="B53"/>
      <c r="C53"/>
      <c r="D53"/>
      <c r="E53"/>
      <c r="F53"/>
      <c r="G53"/>
      <c r="H53"/>
      <c r="I53"/>
    </row>
    <row r="54" spans="2:9" x14ac:dyDescent="0.2">
      <c r="B54"/>
      <c r="C54"/>
      <c r="D54"/>
      <c r="E54"/>
      <c r="F54"/>
      <c r="G54"/>
      <c r="H54"/>
      <c r="I54"/>
    </row>
    <row r="55" spans="2:9" x14ac:dyDescent="0.2">
      <c r="B55"/>
      <c r="C55"/>
      <c r="D55"/>
      <c r="E55"/>
      <c r="F55"/>
      <c r="G55"/>
      <c r="H55"/>
      <c r="I55"/>
    </row>
    <row r="56" spans="2:9" x14ac:dyDescent="0.2">
      <c r="B56"/>
      <c r="C56"/>
      <c r="D56"/>
      <c r="E56"/>
      <c r="F56"/>
      <c r="G56"/>
      <c r="H56"/>
      <c r="I56"/>
    </row>
    <row r="57" spans="2:9" x14ac:dyDescent="0.2">
      <c r="B57"/>
      <c r="C57"/>
      <c r="D57"/>
      <c r="E57"/>
      <c r="F57"/>
      <c r="G57"/>
      <c r="H57"/>
      <c r="I57"/>
    </row>
    <row r="58" spans="2:9" x14ac:dyDescent="0.2">
      <c r="B58"/>
      <c r="C58"/>
      <c r="D58"/>
      <c r="E58"/>
      <c r="F58"/>
      <c r="G58"/>
      <c r="H58"/>
      <c r="I58"/>
    </row>
    <row r="59" spans="2:9" x14ac:dyDescent="0.2">
      <c r="B59"/>
      <c r="C59"/>
      <c r="D59"/>
      <c r="E59"/>
      <c r="F59"/>
      <c r="G59"/>
      <c r="H59"/>
      <c r="I59"/>
    </row>
    <row r="60" spans="2:9" x14ac:dyDescent="0.2">
      <c r="B60"/>
      <c r="C60"/>
      <c r="D60"/>
      <c r="E60"/>
      <c r="F60"/>
      <c r="G60"/>
      <c r="H60"/>
      <c r="I60"/>
    </row>
    <row r="61" spans="2:9" x14ac:dyDescent="0.2">
      <c r="B61"/>
      <c r="C61"/>
      <c r="D61"/>
      <c r="E61"/>
      <c r="F61"/>
      <c r="G61"/>
      <c r="H61"/>
      <c r="I61"/>
    </row>
    <row r="62" spans="2:9" x14ac:dyDescent="0.2">
      <c r="B62"/>
      <c r="C62"/>
      <c r="D62"/>
      <c r="E62"/>
      <c r="F62"/>
      <c r="G62"/>
      <c r="H62"/>
      <c r="I62"/>
    </row>
    <row r="63" spans="2:9" x14ac:dyDescent="0.2">
      <c r="B63"/>
      <c r="C63"/>
      <c r="D63"/>
      <c r="E63"/>
      <c r="F63"/>
      <c r="G63"/>
      <c r="H63"/>
      <c r="I63"/>
    </row>
    <row r="64" spans="2:9" x14ac:dyDescent="0.2">
      <c r="B64"/>
      <c r="C64"/>
      <c r="D64"/>
      <c r="E64"/>
      <c r="F64"/>
      <c r="G64"/>
      <c r="H64"/>
      <c r="I64"/>
    </row>
    <row r="65" spans="2:9" x14ac:dyDescent="0.2">
      <c r="B65"/>
      <c r="C65"/>
      <c r="D65"/>
      <c r="E65"/>
      <c r="F65"/>
      <c r="G65"/>
      <c r="H65"/>
      <c r="I65"/>
    </row>
    <row r="66" spans="2:9" x14ac:dyDescent="0.2">
      <c r="B66"/>
      <c r="C66"/>
      <c r="D66"/>
      <c r="E66"/>
      <c r="F66"/>
      <c r="G66"/>
      <c r="H66"/>
      <c r="I66"/>
    </row>
    <row r="67" spans="2:9" x14ac:dyDescent="0.2">
      <c r="B67"/>
      <c r="C67"/>
      <c r="D67"/>
      <c r="E67"/>
      <c r="F67"/>
      <c r="G67"/>
      <c r="H67"/>
      <c r="I67"/>
    </row>
    <row r="68" spans="2:9" x14ac:dyDescent="0.2">
      <c r="B68"/>
      <c r="C68"/>
      <c r="D68"/>
      <c r="E68"/>
      <c r="F68"/>
      <c r="G68"/>
      <c r="H68"/>
      <c r="I68"/>
    </row>
    <row r="69" spans="2:9" x14ac:dyDescent="0.2">
      <c r="B69"/>
      <c r="C69"/>
      <c r="D69"/>
      <c r="E69"/>
      <c r="F69"/>
      <c r="G69"/>
      <c r="H69"/>
      <c r="I69"/>
    </row>
    <row r="70" spans="2:9" x14ac:dyDescent="0.2">
      <c r="B70"/>
      <c r="C70"/>
      <c r="D70"/>
      <c r="E70"/>
      <c r="F70"/>
      <c r="G70"/>
      <c r="H70"/>
      <c r="I70"/>
    </row>
    <row r="71" spans="2:9" x14ac:dyDescent="0.2">
      <c r="B71"/>
      <c r="C71"/>
      <c r="D71"/>
      <c r="E71"/>
      <c r="F71"/>
      <c r="G71"/>
      <c r="H71"/>
      <c r="I71"/>
    </row>
    <row r="72" spans="2:9" x14ac:dyDescent="0.2">
      <c r="B72"/>
      <c r="C72"/>
      <c r="D72"/>
      <c r="E72"/>
      <c r="F72"/>
      <c r="G72"/>
      <c r="H72"/>
      <c r="I72"/>
    </row>
    <row r="73" spans="2:9" x14ac:dyDescent="0.2">
      <c r="B73"/>
      <c r="C73"/>
      <c r="D73"/>
      <c r="E73"/>
      <c r="F73"/>
      <c r="G73"/>
      <c r="H73"/>
      <c r="I73"/>
    </row>
    <row r="74" spans="2:9" x14ac:dyDescent="0.2">
      <c r="B74"/>
      <c r="C74"/>
      <c r="D74"/>
      <c r="E74"/>
      <c r="F74"/>
      <c r="G74"/>
      <c r="H74"/>
      <c r="I74"/>
    </row>
    <row r="75" spans="2:9" x14ac:dyDescent="0.2">
      <c r="B75"/>
      <c r="C75"/>
      <c r="D75"/>
      <c r="E75"/>
      <c r="F75"/>
      <c r="G75"/>
      <c r="H75"/>
      <c r="I75"/>
    </row>
    <row r="76" spans="2:9" x14ac:dyDescent="0.2">
      <c r="B76"/>
      <c r="C76"/>
      <c r="D76"/>
      <c r="E76"/>
      <c r="F76"/>
      <c r="G76"/>
      <c r="H76"/>
      <c r="I76"/>
    </row>
    <row r="77" spans="2:9" x14ac:dyDescent="0.2">
      <c r="B77"/>
      <c r="C77"/>
      <c r="D77"/>
      <c r="E77"/>
      <c r="F77"/>
      <c r="G77"/>
      <c r="H77"/>
      <c r="I77"/>
    </row>
    <row r="78" spans="2:9" x14ac:dyDescent="0.2">
      <c r="B78"/>
      <c r="C78"/>
      <c r="D78"/>
      <c r="E78"/>
      <c r="F78"/>
      <c r="G78"/>
      <c r="H78"/>
      <c r="I78"/>
    </row>
    <row r="79" spans="2:9" x14ac:dyDescent="0.2">
      <c r="B79"/>
      <c r="C79"/>
      <c r="D79"/>
      <c r="E79"/>
      <c r="F79"/>
      <c r="G79"/>
      <c r="H79"/>
      <c r="I79"/>
    </row>
    <row r="80" spans="2:9" x14ac:dyDescent="0.2">
      <c r="B80"/>
      <c r="C80"/>
      <c r="D80"/>
      <c r="E80"/>
      <c r="F80"/>
      <c r="G80"/>
      <c r="H80"/>
      <c r="I80"/>
    </row>
    <row r="81" spans="2:9" x14ac:dyDescent="0.2">
      <c r="B81"/>
      <c r="C81"/>
      <c r="D81"/>
      <c r="E81"/>
      <c r="F81"/>
      <c r="G81"/>
      <c r="H81"/>
      <c r="I81"/>
    </row>
  </sheetData>
  <mergeCells count="30">
    <mergeCell ref="C9:F9"/>
    <mergeCell ref="B1:I1"/>
    <mergeCell ref="C5:F5"/>
    <mergeCell ref="C7:F7"/>
    <mergeCell ref="C8:F8"/>
    <mergeCell ref="B4:H4"/>
    <mergeCell ref="C21:F21"/>
    <mergeCell ref="C10:F10"/>
    <mergeCell ref="C11:F11"/>
    <mergeCell ref="C12:F12"/>
    <mergeCell ref="C13:F13"/>
    <mergeCell ref="C14:F14"/>
    <mergeCell ref="C15:F15"/>
    <mergeCell ref="C16:F16"/>
    <mergeCell ref="C17:F17"/>
    <mergeCell ref="C18:F18"/>
    <mergeCell ref="C19:F19"/>
    <mergeCell ref="C20:F20"/>
    <mergeCell ref="C33:F33"/>
    <mergeCell ref="C34:F34"/>
    <mergeCell ref="C23:F23"/>
    <mergeCell ref="C24:F24"/>
    <mergeCell ref="C25:F25"/>
    <mergeCell ref="C29:F29"/>
    <mergeCell ref="C31:F31"/>
    <mergeCell ref="C22:F22"/>
    <mergeCell ref="C26:F26"/>
    <mergeCell ref="C27:F27"/>
    <mergeCell ref="C28:F28"/>
    <mergeCell ref="C32:F32"/>
  </mergeCells>
  <pageMargins left="0.70866141732283472" right="0.70866141732283472" top="0.74803149606299213" bottom="0.74803149606299213" header="0.31496062992125984" footer="0.31496062992125984"/>
  <pageSetup paperSize="120" scale="70" fitToHeight="0" orientation="portrait" r:id="rId1"/>
  <headerFooter>
    <oddFooter>&amp;LReproduction interdite © TC Média Livres Inc.  &amp;RComptabilité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5ACE2-DEAC-6A4D-9387-F19CD1264E43}">
  <sheetPr>
    <tabColor theme="7" tint="0.79998168889431442"/>
  </sheetPr>
  <dimension ref="B2:G48"/>
  <sheetViews>
    <sheetView zoomScale="240" zoomScaleNormal="240" workbookViewId="0">
      <selection activeCell="B3" sqref="B3:G3"/>
    </sheetView>
  </sheetViews>
  <sheetFormatPr baseColWidth="10" defaultRowHeight="15" x14ac:dyDescent="0.2"/>
  <cols>
    <col min="1" max="1" width="7.83203125" customWidth="1"/>
    <col min="2" max="7" width="15.83203125" customWidth="1"/>
  </cols>
  <sheetData>
    <row r="2" spans="2:7" x14ac:dyDescent="0.2">
      <c r="B2" s="288" t="s">
        <v>297</v>
      </c>
      <c r="C2" s="288"/>
      <c r="D2" s="288"/>
      <c r="E2" s="288"/>
      <c r="F2" s="288"/>
      <c r="G2" s="288"/>
    </row>
    <row r="3" spans="2:7" x14ac:dyDescent="0.2">
      <c r="B3" s="288" t="s">
        <v>268</v>
      </c>
      <c r="C3" s="288"/>
      <c r="D3" s="288"/>
      <c r="E3" s="288"/>
      <c r="F3" s="288"/>
      <c r="G3" s="288"/>
    </row>
    <row r="4" spans="2:7" x14ac:dyDescent="0.2">
      <c r="B4" s="288" t="s">
        <v>181</v>
      </c>
      <c r="C4" s="288"/>
      <c r="D4" s="288"/>
      <c r="E4" s="288"/>
      <c r="F4" s="288"/>
      <c r="G4" s="288"/>
    </row>
    <row r="5" spans="2:7" ht="16" x14ac:dyDescent="0.2">
      <c r="B5" s="169" t="s">
        <v>171</v>
      </c>
      <c r="C5" s="319" t="s">
        <v>172</v>
      </c>
      <c r="D5" s="320"/>
      <c r="E5" s="321"/>
      <c r="F5" s="86" t="s">
        <v>4</v>
      </c>
      <c r="G5" s="86" t="s">
        <v>5</v>
      </c>
    </row>
    <row r="6" spans="2:7" x14ac:dyDescent="0.2">
      <c r="B6" s="170">
        <f>'Plan comptable'!C8</f>
        <v>1010</v>
      </c>
      <c r="C6" s="322" t="str">
        <f>'Plan comptable'!B8</f>
        <v>Encaisse</v>
      </c>
      <c r="D6" s="323"/>
      <c r="E6" s="324"/>
      <c r="F6" s="171">
        <v>0</v>
      </c>
      <c r="G6" s="171" t="s">
        <v>16</v>
      </c>
    </row>
    <row r="7" spans="2:7" x14ac:dyDescent="0.2">
      <c r="B7" s="172">
        <f>'Plan comptable'!C10</f>
        <v>1100</v>
      </c>
      <c r="C7" s="173" t="str">
        <f>'Plan comptable'!B10</f>
        <v>Clients</v>
      </c>
      <c r="D7" s="174"/>
      <c r="E7" s="175"/>
      <c r="F7" s="171">
        <v>0</v>
      </c>
      <c r="G7" s="176"/>
    </row>
    <row r="8" spans="2:7" x14ac:dyDescent="0.2">
      <c r="B8" s="177">
        <f>'Plan comptable'!C11</f>
        <v>1105</v>
      </c>
      <c r="C8" s="314" t="str">
        <f>'Plan comptable'!B11</f>
        <v>TPS à recevoir</v>
      </c>
      <c r="D8" s="315"/>
      <c r="E8" s="316"/>
      <c r="F8" s="181">
        <v>0</v>
      </c>
      <c r="G8" s="176" t="s">
        <v>16</v>
      </c>
    </row>
    <row r="9" spans="2:7" x14ac:dyDescent="0.2">
      <c r="B9" s="177">
        <f>'Plan comptable'!C12</f>
        <v>1110</v>
      </c>
      <c r="C9" s="314" t="str">
        <f>'Plan comptable'!B12</f>
        <v>TVQ à recevoir</v>
      </c>
      <c r="D9" s="315"/>
      <c r="E9" s="316"/>
      <c r="F9" s="181">
        <v>0</v>
      </c>
      <c r="G9" s="176" t="s">
        <v>16</v>
      </c>
    </row>
    <row r="10" spans="2:7" x14ac:dyDescent="0.2">
      <c r="B10" s="177">
        <f>'Plan comptable'!C21</f>
        <v>1190</v>
      </c>
      <c r="C10" s="314" t="str">
        <f>'Plan comptable'!B21</f>
        <v>Fournitures de bureau</v>
      </c>
      <c r="D10" s="315"/>
      <c r="E10" s="316"/>
      <c r="F10" s="181">
        <v>0</v>
      </c>
      <c r="G10" s="181" t="s">
        <v>16</v>
      </c>
    </row>
    <row r="11" spans="2:7" x14ac:dyDescent="0.2">
      <c r="B11" s="177">
        <f>'Plan comptable'!C23</f>
        <v>1210</v>
      </c>
      <c r="C11" s="178" t="str">
        <f>'Plan comptable'!B23</f>
        <v>Assurance payée d'avance</v>
      </c>
      <c r="D11" s="179"/>
      <c r="E11" s="180"/>
      <c r="F11" s="181">
        <v>0</v>
      </c>
      <c r="G11" s="181" t="s">
        <v>16</v>
      </c>
    </row>
    <row r="12" spans="2:7" x14ac:dyDescent="0.2">
      <c r="B12" s="177">
        <f>'Plan comptable'!C24</f>
        <v>1220</v>
      </c>
      <c r="C12" s="178" t="str">
        <f>'Plan comptable'!B24</f>
        <v>Loyer payé d'avance</v>
      </c>
      <c r="D12" s="179"/>
      <c r="E12" s="180"/>
      <c r="F12" s="181">
        <f>'Grand Livre'!H43</f>
        <v>0</v>
      </c>
      <c r="G12" s="181"/>
    </row>
    <row r="13" spans="2:7" x14ac:dyDescent="0.2">
      <c r="B13" s="177">
        <f>'Plan comptable'!C27</f>
        <v>1250</v>
      </c>
      <c r="C13" s="178" t="str">
        <f>'Plan comptable'!B27</f>
        <v>Publicité payée d'avance</v>
      </c>
      <c r="D13" s="179"/>
      <c r="E13" s="180"/>
      <c r="F13" s="181">
        <v>0</v>
      </c>
      <c r="G13" s="181"/>
    </row>
    <row r="14" spans="2:7" x14ac:dyDescent="0.2">
      <c r="B14" s="177">
        <f>'Plan comptable'!C31</f>
        <v>1300</v>
      </c>
      <c r="C14" s="178" t="str">
        <f>'Plan comptable'!B31</f>
        <v>Matériel roulant</v>
      </c>
      <c r="D14" s="179"/>
      <c r="E14" s="180"/>
      <c r="F14" s="181">
        <v>0</v>
      </c>
      <c r="G14" s="181"/>
    </row>
    <row r="15" spans="2:7" x14ac:dyDescent="0.2">
      <c r="B15" s="177">
        <f>'Plan comptable'!C32</f>
        <v>1310</v>
      </c>
      <c r="C15" s="178" t="str">
        <f>'Plan comptable'!B32</f>
        <v xml:space="preserve">     Amortissement cumulé - matériel roulant</v>
      </c>
      <c r="D15" s="179"/>
      <c r="E15" s="180"/>
      <c r="F15" s="181"/>
      <c r="G15" s="181">
        <v>0</v>
      </c>
    </row>
    <row r="16" spans="2:7" x14ac:dyDescent="0.2">
      <c r="B16" s="177">
        <f>'Plan comptable'!C39</f>
        <v>1800</v>
      </c>
      <c r="C16" s="178" t="str">
        <f>'Plan comptable'!B39</f>
        <v>Ameublement de bureau</v>
      </c>
      <c r="D16" s="179"/>
      <c r="E16" s="180"/>
      <c r="F16" s="181">
        <v>0</v>
      </c>
      <c r="G16" s="181" t="s">
        <v>16</v>
      </c>
    </row>
    <row r="17" spans="2:7" x14ac:dyDescent="0.2">
      <c r="B17" s="177">
        <f>'Plan comptable'!C40</f>
        <v>1810</v>
      </c>
      <c r="C17" s="178" t="str">
        <f>'Plan comptable'!B40</f>
        <v xml:space="preserve">     Amortissement cumulé - ameublement de bureau</v>
      </c>
      <c r="D17" s="179"/>
      <c r="E17" s="180"/>
      <c r="F17" s="181" t="s">
        <v>16</v>
      </c>
      <c r="G17" s="181">
        <v>0</v>
      </c>
    </row>
    <row r="18" spans="2:7" x14ac:dyDescent="0.2">
      <c r="B18" s="177">
        <f>'Plan comptable'!C54</f>
        <v>2100</v>
      </c>
      <c r="C18" s="178" t="str">
        <f>'Plan comptable'!B54</f>
        <v xml:space="preserve"> Fournisseurs</v>
      </c>
      <c r="D18" s="179"/>
      <c r="E18" s="180"/>
      <c r="F18" s="181"/>
      <c r="G18" s="181">
        <v>0</v>
      </c>
    </row>
    <row r="19" spans="2:7" x14ac:dyDescent="0.2">
      <c r="B19" s="177">
        <f>'Plan comptable'!C56</f>
        <v>2305</v>
      </c>
      <c r="C19" s="178" t="str">
        <f>'Plan comptable'!B56</f>
        <v xml:space="preserve"> TPS à payer</v>
      </c>
      <c r="D19" s="179"/>
      <c r="E19" s="180"/>
      <c r="F19" s="181" t="s">
        <v>16</v>
      </c>
      <c r="G19" s="181">
        <v>0</v>
      </c>
    </row>
    <row r="20" spans="2:7" x14ac:dyDescent="0.2">
      <c r="B20" s="177">
        <f>'Plan comptable'!C57</f>
        <v>2310</v>
      </c>
      <c r="C20" s="178" t="str">
        <f>'Plan comptable'!B57</f>
        <v xml:space="preserve"> TVQ à payer</v>
      </c>
      <c r="D20" s="179"/>
      <c r="E20" s="180"/>
      <c r="F20" s="181" t="s">
        <v>16</v>
      </c>
      <c r="G20" s="181">
        <v>0</v>
      </c>
    </row>
    <row r="21" spans="2:7" x14ac:dyDescent="0.2">
      <c r="B21" s="177">
        <f>'Plan comptable'!C58</f>
        <v>2350</v>
      </c>
      <c r="C21" s="178" t="str">
        <f>'Plan comptable'!B58</f>
        <v xml:space="preserve"> Salaires à payer</v>
      </c>
      <c r="D21" s="179"/>
      <c r="E21" s="180"/>
      <c r="F21" s="181"/>
      <c r="G21" s="181">
        <f>'Grand Livre'!H88</f>
        <v>0</v>
      </c>
    </row>
    <row r="22" spans="2:7" x14ac:dyDescent="0.2">
      <c r="B22" s="177">
        <f>'Plan comptable'!C73</f>
        <v>2450</v>
      </c>
      <c r="C22" s="178" t="str">
        <f>'Plan comptable'!B73</f>
        <v xml:space="preserve"> Intérêts à payer</v>
      </c>
      <c r="D22" s="179"/>
      <c r="E22" s="180"/>
      <c r="F22" s="181"/>
      <c r="G22" s="181">
        <v>0</v>
      </c>
    </row>
    <row r="23" spans="2:7" x14ac:dyDescent="0.2">
      <c r="B23" s="177">
        <f>'Plan comptable'!C82</f>
        <v>2850</v>
      </c>
      <c r="C23" s="178" t="str">
        <f>'Plan comptable'!B82</f>
        <v xml:space="preserve"> Effet à payer (long terme)</v>
      </c>
      <c r="D23" s="179"/>
      <c r="E23" s="180"/>
      <c r="F23" s="181"/>
      <c r="G23" s="181">
        <v>0</v>
      </c>
    </row>
    <row r="24" spans="2:7" x14ac:dyDescent="0.2">
      <c r="B24" s="177">
        <f>'Plan comptable'!C89</f>
        <v>3100</v>
      </c>
      <c r="C24" s="178" t="str">
        <f>'Plan comptable'!B89</f>
        <v xml:space="preserve"> Christian Latour — Capital</v>
      </c>
      <c r="D24" s="179"/>
      <c r="E24" s="180"/>
      <c r="F24" s="181" t="s">
        <v>16</v>
      </c>
      <c r="G24" s="181">
        <v>0</v>
      </c>
    </row>
    <row r="25" spans="2:7" x14ac:dyDescent="0.2">
      <c r="B25" s="177">
        <f>'Plan comptable'!C90</f>
        <v>3200</v>
      </c>
      <c r="C25" s="178" t="str">
        <f>'Plan comptable'!B90</f>
        <v xml:space="preserve"> Christian Latour — apports</v>
      </c>
      <c r="D25" s="179"/>
      <c r="E25" s="180"/>
      <c r="F25" s="181" t="s">
        <v>16</v>
      </c>
      <c r="G25" s="181">
        <v>0</v>
      </c>
    </row>
    <row r="26" spans="2:7" x14ac:dyDescent="0.2">
      <c r="B26" s="177">
        <f>'Plan comptable'!C91</f>
        <v>3300</v>
      </c>
      <c r="C26" s="178" t="str">
        <f>'Plan comptable'!B91</f>
        <v xml:space="preserve"> Christian Latour — retraits</v>
      </c>
      <c r="D26" s="179"/>
      <c r="E26" s="180"/>
      <c r="F26" s="181">
        <v>0</v>
      </c>
      <c r="G26" s="181" t="s">
        <v>16</v>
      </c>
    </row>
    <row r="27" spans="2:7" x14ac:dyDescent="0.2">
      <c r="B27" s="177">
        <f>'Plan comptable'!C110</f>
        <v>4120</v>
      </c>
      <c r="C27" s="178" t="str">
        <f>'Plan comptable'!B110</f>
        <v xml:space="preserve"> Services rendus</v>
      </c>
      <c r="D27" s="179"/>
      <c r="E27" s="180"/>
      <c r="F27" s="181" t="s">
        <v>16</v>
      </c>
      <c r="G27" s="181">
        <v>0</v>
      </c>
    </row>
    <row r="28" spans="2:7" x14ac:dyDescent="0.2">
      <c r="B28" s="177">
        <f>'Plan comptable'!C144</f>
        <v>5300</v>
      </c>
      <c r="C28" s="178" t="str">
        <f>'Plan comptable'!B144</f>
        <v>Salaires</v>
      </c>
      <c r="D28" s="179"/>
      <c r="E28" s="180"/>
      <c r="F28" s="181">
        <v>0</v>
      </c>
      <c r="G28" s="181"/>
    </row>
    <row r="29" spans="2:7" x14ac:dyDescent="0.2">
      <c r="B29" s="177">
        <f>'Plan comptable'!C150</f>
        <v>5410</v>
      </c>
      <c r="C29" s="178" t="str">
        <f>'Plan comptable'!B150</f>
        <v>Loyer</v>
      </c>
      <c r="D29" s="179"/>
      <c r="E29" s="180" t="s">
        <v>16</v>
      </c>
      <c r="F29" s="181">
        <v>0</v>
      </c>
      <c r="G29" s="181" t="s">
        <v>16</v>
      </c>
    </row>
    <row r="30" spans="2:7" x14ac:dyDescent="0.2">
      <c r="B30" s="177">
        <f>'Plan comptable'!C152</f>
        <v>5420</v>
      </c>
      <c r="C30" s="178" t="str">
        <f>'Plan comptable'!B152</f>
        <v>Publicité</v>
      </c>
      <c r="D30" s="179"/>
      <c r="E30" s="180"/>
      <c r="F30" s="181">
        <v>0</v>
      </c>
      <c r="G30" s="181" t="s">
        <v>16</v>
      </c>
    </row>
    <row r="31" spans="2:7" x14ac:dyDescent="0.2">
      <c r="B31" s="177">
        <f>'Plan comptable'!C153</f>
        <v>5500</v>
      </c>
      <c r="C31" s="178" t="str">
        <f>'Plan comptable'!B153</f>
        <v>Frais de bureau</v>
      </c>
      <c r="D31" s="179"/>
      <c r="E31" s="180"/>
      <c r="F31" s="181">
        <v>0</v>
      </c>
      <c r="G31" s="181" t="s">
        <v>16</v>
      </c>
    </row>
    <row r="32" spans="2:7" x14ac:dyDescent="0.2">
      <c r="B32" s="177">
        <f>'Plan comptable'!C155</f>
        <v>5600</v>
      </c>
      <c r="C32" s="178" t="str">
        <f>'Plan comptable'!B155</f>
        <v>Entretien et réparation — matériel roulant</v>
      </c>
      <c r="D32" s="179"/>
      <c r="E32" s="180"/>
      <c r="F32" s="181">
        <v>0</v>
      </c>
      <c r="G32" s="181"/>
    </row>
    <row r="33" spans="2:7" x14ac:dyDescent="0.2">
      <c r="B33" s="177">
        <f>'Plan comptable'!C160</f>
        <v>5660</v>
      </c>
      <c r="C33" s="178" t="str">
        <f>'Plan comptable'!B160</f>
        <v>Taxes municipales</v>
      </c>
      <c r="D33" s="179"/>
      <c r="E33" s="180"/>
      <c r="F33" s="181">
        <v>0</v>
      </c>
      <c r="G33" s="181" t="s">
        <v>16</v>
      </c>
    </row>
    <row r="34" spans="2:7" x14ac:dyDescent="0.2">
      <c r="B34" s="177">
        <f>'Plan comptable'!C170</f>
        <v>5730</v>
      </c>
      <c r="C34" s="178" t="str">
        <f>'Plan comptable'!B170</f>
        <v>Électricité</v>
      </c>
      <c r="D34" s="179"/>
      <c r="E34" s="180"/>
      <c r="F34" s="181">
        <v>0</v>
      </c>
      <c r="G34" s="171" t="s">
        <v>16</v>
      </c>
    </row>
    <row r="35" spans="2:7" x14ac:dyDescent="0.2">
      <c r="B35" s="177">
        <f>'Plan comptable'!C171</f>
        <v>5735</v>
      </c>
      <c r="C35" s="178" t="str">
        <f>'Plan comptable'!B171</f>
        <v>Chauffage</v>
      </c>
      <c r="D35" s="179"/>
      <c r="E35" s="180"/>
      <c r="F35" s="181">
        <v>0</v>
      </c>
      <c r="G35" s="181" t="s">
        <v>16</v>
      </c>
    </row>
    <row r="36" spans="2:7" x14ac:dyDescent="0.2">
      <c r="B36" s="177">
        <f>'Plan comptable'!C172</f>
        <v>5740</v>
      </c>
      <c r="C36" s="178" t="str">
        <f>'Plan comptable'!B172</f>
        <v>Assurance</v>
      </c>
      <c r="D36" s="179"/>
      <c r="E36" s="180"/>
      <c r="F36" s="181">
        <v>0</v>
      </c>
      <c r="G36" s="181" t="s">
        <v>16</v>
      </c>
    </row>
    <row r="37" spans="2:7" x14ac:dyDescent="0.2">
      <c r="B37" s="177">
        <f>'Plan comptable'!C173</f>
        <v>5750</v>
      </c>
      <c r="C37" s="178" t="str">
        <f>'Plan comptable'!B173</f>
        <v>Télécommunications</v>
      </c>
      <c r="D37" s="179"/>
      <c r="E37" s="180"/>
      <c r="F37" s="181">
        <v>0</v>
      </c>
      <c r="G37" s="181" t="s">
        <v>16</v>
      </c>
    </row>
    <row r="38" spans="2:7" x14ac:dyDescent="0.2">
      <c r="B38" s="177">
        <f>'Plan comptable'!C175</f>
        <v>5780</v>
      </c>
      <c r="C38" s="178" t="str">
        <f>'Plan comptable'!B175</f>
        <v>Charges d’intérêts</v>
      </c>
      <c r="D38" s="179"/>
      <c r="E38" s="180"/>
      <c r="F38" s="181">
        <v>0</v>
      </c>
      <c r="G38" s="181"/>
    </row>
    <row r="39" spans="2:7" x14ac:dyDescent="0.2">
      <c r="B39" s="177">
        <f>'Plan comptable'!C178</f>
        <v>5820</v>
      </c>
      <c r="C39" s="178" t="str">
        <f>'Plan comptable'!B178</f>
        <v>Amortissement — Matériel roulant</v>
      </c>
      <c r="D39" s="179"/>
      <c r="E39" s="180"/>
      <c r="F39" s="181">
        <f>'Grand Livre'!H188</f>
        <v>0</v>
      </c>
      <c r="G39" s="181"/>
    </row>
    <row r="40" spans="2:7" x14ac:dyDescent="0.2">
      <c r="B40" s="177">
        <f>'Plan comptable'!C179</f>
        <v>5830</v>
      </c>
      <c r="C40" s="178" t="str">
        <f>'Plan comptable'!B179</f>
        <v>Amortissement — équipement de bureau</v>
      </c>
      <c r="D40" s="179"/>
      <c r="E40" s="180"/>
      <c r="F40" s="181">
        <v>0</v>
      </c>
      <c r="G40" s="181"/>
    </row>
    <row r="41" spans="2:7" x14ac:dyDescent="0.2">
      <c r="B41" s="177">
        <f>'Plan comptable'!C180</f>
        <v>5840</v>
      </c>
      <c r="C41" s="178" t="str">
        <f>'Plan comptable'!B180</f>
        <v>Amortissement — matériel informatique</v>
      </c>
      <c r="D41" s="179"/>
      <c r="E41" s="180"/>
      <c r="F41" s="181">
        <v>0</v>
      </c>
      <c r="G41" s="181"/>
    </row>
    <row r="42" spans="2:7" x14ac:dyDescent="0.2">
      <c r="B42" s="177">
        <f>'Plan comptable'!C182</f>
        <v>5870</v>
      </c>
      <c r="C42" s="178" t="str">
        <f>'Plan comptable'!B182</f>
        <v>Amortissement — ameublement de bureau</v>
      </c>
      <c r="D42" s="179"/>
      <c r="E42" s="180"/>
      <c r="F42" s="181">
        <f>'Grand Livre'!H195</f>
        <v>0</v>
      </c>
      <c r="G42" s="181" t="s">
        <v>16</v>
      </c>
    </row>
    <row r="43" spans="2:7" x14ac:dyDescent="0.2">
      <c r="B43" s="177" t="s">
        <v>16</v>
      </c>
      <c r="C43" s="178" t="s">
        <v>16</v>
      </c>
      <c r="D43" s="179"/>
      <c r="E43" s="180"/>
      <c r="F43" s="181" t="s">
        <v>16</v>
      </c>
      <c r="G43" s="181" t="s">
        <v>16</v>
      </c>
    </row>
    <row r="44" spans="2:7" x14ac:dyDescent="0.2">
      <c r="B44" s="182" t="s">
        <v>16</v>
      </c>
      <c r="C44" s="178" t="s">
        <v>16</v>
      </c>
      <c r="D44" s="179"/>
      <c r="E44" s="179"/>
      <c r="F44" s="181" t="s">
        <v>16</v>
      </c>
      <c r="G44" s="183" t="s">
        <v>16</v>
      </c>
    </row>
    <row r="45" spans="2:7" x14ac:dyDescent="0.2">
      <c r="B45" s="182" t="s">
        <v>16</v>
      </c>
      <c r="C45" s="178" t="s">
        <v>16</v>
      </c>
      <c r="D45" s="179"/>
      <c r="E45" s="179"/>
      <c r="F45" s="184" t="s">
        <v>16</v>
      </c>
      <c r="G45" s="185" t="s">
        <v>16</v>
      </c>
    </row>
    <row r="46" spans="2:7" ht="16" thickBot="1" x14ac:dyDescent="0.25">
      <c r="B46" s="186" t="s">
        <v>16</v>
      </c>
      <c r="C46" s="317"/>
      <c r="D46" s="318"/>
      <c r="E46" s="179"/>
      <c r="F46" s="187">
        <f>SUM(F6:F45)</f>
        <v>0</v>
      </c>
      <c r="G46" s="188">
        <f>SUM(G6:G45)</f>
        <v>0</v>
      </c>
    </row>
    <row r="47" spans="2:7" ht="16" thickTop="1" x14ac:dyDescent="0.2"/>
    <row r="48" spans="2:7" x14ac:dyDescent="0.2">
      <c r="F48" s="102">
        <f>G46-F46</f>
        <v>0</v>
      </c>
    </row>
  </sheetData>
  <mergeCells count="9">
    <mergeCell ref="C9:E9"/>
    <mergeCell ref="C10:E10"/>
    <mergeCell ref="C46:D46"/>
    <mergeCell ref="B2:G2"/>
    <mergeCell ref="B3:G3"/>
    <mergeCell ref="B4:G4"/>
    <mergeCell ref="C5:E5"/>
    <mergeCell ref="C6:E6"/>
    <mergeCell ref="C8:E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80F6F-08AB-834D-A7AE-A1484696CA62}">
  <sheetPr>
    <tabColor theme="7" tint="0.79998168889431442"/>
  </sheetPr>
  <dimension ref="B2:G21"/>
  <sheetViews>
    <sheetView zoomScale="200" zoomScaleNormal="200" workbookViewId="0">
      <selection activeCell="B3" sqref="B3:G3"/>
    </sheetView>
  </sheetViews>
  <sheetFormatPr baseColWidth="10" defaultRowHeight="15" x14ac:dyDescent="0.2"/>
  <cols>
    <col min="2" max="7" width="15.83203125" customWidth="1"/>
  </cols>
  <sheetData>
    <row r="2" spans="2:7" x14ac:dyDescent="0.2">
      <c r="B2" s="327" t="s">
        <v>297</v>
      </c>
      <c r="C2" s="327"/>
      <c r="D2" s="327"/>
      <c r="E2" s="327"/>
      <c r="F2" s="327"/>
      <c r="G2" s="327"/>
    </row>
    <row r="3" spans="2:7" x14ac:dyDescent="0.2">
      <c r="B3" s="327" t="s">
        <v>261</v>
      </c>
      <c r="C3" s="327"/>
      <c r="D3" s="327"/>
      <c r="E3" s="327"/>
      <c r="F3" s="327"/>
      <c r="G3" s="327"/>
    </row>
    <row r="4" spans="2:7" x14ac:dyDescent="0.2">
      <c r="B4" s="327" t="s">
        <v>262</v>
      </c>
      <c r="C4" s="327"/>
      <c r="D4" s="327"/>
      <c r="E4" s="327"/>
      <c r="F4" s="327"/>
      <c r="G4" s="327"/>
    </row>
    <row r="5" spans="2:7" x14ac:dyDescent="0.2">
      <c r="B5" s="325" t="s">
        <v>263</v>
      </c>
      <c r="C5" s="325"/>
      <c r="D5" s="325"/>
      <c r="E5" s="325"/>
      <c r="F5" s="194"/>
      <c r="G5" s="195"/>
    </row>
    <row r="6" spans="2:7" x14ac:dyDescent="0.2">
      <c r="B6" s="326" t="str">
        <f>'Balance après régul. '!C27</f>
        <v xml:space="preserve"> Services rendus</v>
      </c>
      <c r="C6" s="326" t="s">
        <v>7</v>
      </c>
      <c r="D6" s="326" t="s">
        <v>7</v>
      </c>
      <c r="E6" s="326" t="s">
        <v>7</v>
      </c>
      <c r="F6" s="196"/>
      <c r="G6" s="196">
        <v>0</v>
      </c>
    </row>
    <row r="7" spans="2:7" x14ac:dyDescent="0.2">
      <c r="B7" s="325" t="s">
        <v>133</v>
      </c>
      <c r="C7" s="325"/>
      <c r="D7" s="325"/>
      <c r="E7" s="325"/>
      <c r="F7" s="194"/>
      <c r="G7" s="194"/>
    </row>
    <row r="8" spans="2:7" x14ac:dyDescent="0.2">
      <c r="B8" s="326" t="str">
        <f>'Balance après régul. '!C28</f>
        <v>Salaires</v>
      </c>
      <c r="C8" s="326" t="s">
        <v>134</v>
      </c>
      <c r="D8" s="326" t="s">
        <v>134</v>
      </c>
      <c r="E8" s="326" t="s">
        <v>134</v>
      </c>
      <c r="F8" s="196">
        <v>0</v>
      </c>
      <c r="G8" s="194"/>
    </row>
    <row r="9" spans="2:7" x14ac:dyDescent="0.2">
      <c r="B9" s="326" t="str">
        <f>'Balance après régul. '!C29</f>
        <v>Loyer</v>
      </c>
      <c r="C9" s="326" t="s">
        <v>9</v>
      </c>
      <c r="D9" s="326" t="s">
        <v>9</v>
      </c>
      <c r="E9" s="326" t="s">
        <v>9</v>
      </c>
      <c r="F9" s="197">
        <v>0</v>
      </c>
      <c r="G9" s="194"/>
    </row>
    <row r="10" spans="2:7" x14ac:dyDescent="0.2">
      <c r="B10" s="326" t="str">
        <f>'Balance après régul. '!C30</f>
        <v>Publicité</v>
      </c>
      <c r="C10" s="326" t="s">
        <v>141</v>
      </c>
      <c r="D10" s="326" t="s">
        <v>141</v>
      </c>
      <c r="E10" s="326" t="s">
        <v>141</v>
      </c>
      <c r="F10" s="197">
        <v>0</v>
      </c>
      <c r="G10" s="194"/>
    </row>
    <row r="11" spans="2:7" x14ac:dyDescent="0.2">
      <c r="B11" s="326" t="str">
        <f>'Balance après régul. '!C31</f>
        <v>Frais de bureau</v>
      </c>
      <c r="C11" s="326" t="s">
        <v>10</v>
      </c>
      <c r="D11" s="326" t="s">
        <v>10</v>
      </c>
      <c r="E11" s="326" t="s">
        <v>10</v>
      </c>
      <c r="F11" s="197">
        <v>0</v>
      </c>
      <c r="G11" s="194"/>
    </row>
    <row r="12" spans="2:7" x14ac:dyDescent="0.2">
      <c r="B12" s="326" t="str">
        <f>'Balance après régul. '!C32</f>
        <v>Entretien et réparation — matériel roulant</v>
      </c>
      <c r="C12" s="326" t="s">
        <v>264</v>
      </c>
      <c r="D12" s="326" t="s">
        <v>264</v>
      </c>
      <c r="E12" s="326" t="s">
        <v>264</v>
      </c>
      <c r="F12" s="197">
        <v>0</v>
      </c>
      <c r="G12" s="194"/>
    </row>
    <row r="13" spans="2:7" x14ac:dyDescent="0.2">
      <c r="B13" s="326" t="str">
        <f>'Balance après régul. '!C34</f>
        <v>Électricité</v>
      </c>
      <c r="C13" s="326" t="s">
        <v>12</v>
      </c>
      <c r="D13" s="326" t="s">
        <v>12</v>
      </c>
      <c r="E13" s="326" t="s">
        <v>12</v>
      </c>
      <c r="F13" s="197">
        <v>0</v>
      </c>
      <c r="G13" s="194"/>
    </row>
    <row r="14" spans="2:7" x14ac:dyDescent="0.2">
      <c r="B14" s="326" t="str">
        <f>'Balance après régul. '!C36</f>
        <v>Assurance</v>
      </c>
      <c r="C14" s="326" t="s">
        <v>14</v>
      </c>
      <c r="D14" s="326" t="s">
        <v>14</v>
      </c>
      <c r="E14" s="326" t="s">
        <v>14</v>
      </c>
      <c r="F14" s="197">
        <v>0</v>
      </c>
      <c r="G14" s="194"/>
    </row>
    <row r="15" spans="2:7" x14ac:dyDescent="0.2">
      <c r="B15" s="326" t="str">
        <f>'Balance après régul. '!C37</f>
        <v>Télécommunications</v>
      </c>
      <c r="C15" s="326" t="s">
        <v>15</v>
      </c>
      <c r="D15" s="326" t="s">
        <v>15</v>
      </c>
      <c r="E15" s="326" t="s">
        <v>15</v>
      </c>
      <c r="F15" s="197">
        <v>0</v>
      </c>
      <c r="G15" s="194"/>
    </row>
    <row r="16" spans="2:7" x14ac:dyDescent="0.2">
      <c r="B16" s="326" t="str">
        <f>'Balance après régul. '!C38</f>
        <v>Charges d’intérêts</v>
      </c>
      <c r="C16" s="326" t="s">
        <v>198</v>
      </c>
      <c r="D16" s="326" t="s">
        <v>198</v>
      </c>
      <c r="E16" s="326" t="s">
        <v>198</v>
      </c>
      <c r="F16" s="197">
        <v>0</v>
      </c>
      <c r="G16" s="194"/>
    </row>
    <row r="17" spans="2:7" x14ac:dyDescent="0.2">
      <c r="B17" s="326" t="str">
        <f>'Balance après régul. '!C39</f>
        <v>Amortissement — Matériel roulant</v>
      </c>
      <c r="C17" s="326" t="s">
        <v>188</v>
      </c>
      <c r="D17" s="326" t="s">
        <v>188</v>
      </c>
      <c r="E17" s="326" t="s">
        <v>188</v>
      </c>
      <c r="F17" s="197">
        <v>0</v>
      </c>
      <c r="G17" s="194"/>
    </row>
    <row r="18" spans="2:7" x14ac:dyDescent="0.2">
      <c r="B18" s="326" t="str">
        <f>'Balance après régul. '!C42</f>
        <v>Amortissement — ameublement de bureau</v>
      </c>
      <c r="C18" s="326" t="s">
        <v>192</v>
      </c>
      <c r="D18" s="326" t="s">
        <v>192</v>
      </c>
      <c r="E18" s="326" t="s">
        <v>192</v>
      </c>
      <c r="F18" s="198">
        <v>0</v>
      </c>
      <c r="G18" s="194"/>
    </row>
    <row r="19" spans="2:7" x14ac:dyDescent="0.2">
      <c r="B19" s="326" t="s">
        <v>265</v>
      </c>
      <c r="C19" s="326"/>
      <c r="D19" s="326"/>
      <c r="E19" s="326"/>
      <c r="F19" s="194"/>
      <c r="G19" s="194">
        <f>SUM(F8:F18)</f>
        <v>0</v>
      </c>
    </row>
    <row r="20" spans="2:7" ht="16" thickBot="1" x14ac:dyDescent="0.25">
      <c r="B20" s="325" t="s">
        <v>266</v>
      </c>
      <c r="C20" s="325"/>
      <c r="D20" s="325"/>
      <c r="E20" s="325"/>
      <c r="F20" s="199"/>
      <c r="G20" s="200">
        <f>+G19-G6</f>
        <v>0</v>
      </c>
    </row>
    <row r="21" spans="2:7" ht="16" thickTop="1" x14ac:dyDescent="0.2"/>
  </sheetData>
  <mergeCells count="19">
    <mergeCell ref="B13:E13"/>
    <mergeCell ref="B2:G2"/>
    <mergeCell ref="B3:G3"/>
    <mergeCell ref="B4:G4"/>
    <mergeCell ref="B5:E5"/>
    <mergeCell ref="B6:E6"/>
    <mergeCell ref="B7:E7"/>
    <mergeCell ref="B8:E8"/>
    <mergeCell ref="B9:E9"/>
    <mergeCell ref="B10:E10"/>
    <mergeCell ref="B11:E11"/>
    <mergeCell ref="B12:E12"/>
    <mergeCell ref="B20:E20"/>
    <mergeCell ref="B14:E14"/>
    <mergeCell ref="B15:E15"/>
    <mergeCell ref="B16:E16"/>
    <mergeCell ref="B17:E17"/>
    <mergeCell ref="B18:E18"/>
    <mergeCell ref="B19:E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65702-DD95-724F-8060-5289C1871073}">
  <sheetPr>
    <tabColor theme="7" tint="0.79998168889431442"/>
  </sheetPr>
  <dimension ref="B2:G9"/>
  <sheetViews>
    <sheetView zoomScale="200" zoomScaleNormal="200" workbookViewId="0">
      <selection activeCell="B3" sqref="B3:G3"/>
    </sheetView>
  </sheetViews>
  <sheetFormatPr baseColWidth="10" defaultRowHeight="15" x14ac:dyDescent="0.2"/>
  <cols>
    <col min="2" max="7" width="15.83203125" customWidth="1"/>
  </cols>
  <sheetData>
    <row r="2" spans="2:7" x14ac:dyDescent="0.2">
      <c r="B2" s="288" t="s">
        <v>297</v>
      </c>
      <c r="C2" s="288"/>
      <c r="D2" s="288"/>
      <c r="E2" s="288"/>
      <c r="F2" s="288"/>
      <c r="G2" s="288"/>
    </row>
    <row r="3" spans="2:7" x14ac:dyDescent="0.2">
      <c r="B3" s="288" t="s">
        <v>269</v>
      </c>
      <c r="C3" s="288"/>
      <c r="D3" s="288"/>
      <c r="E3" s="288"/>
      <c r="F3" s="288"/>
      <c r="G3" s="288"/>
    </row>
    <row r="4" spans="2:7" x14ac:dyDescent="0.2">
      <c r="B4" s="327" t="s">
        <v>262</v>
      </c>
      <c r="C4" s="327"/>
      <c r="D4" s="327"/>
      <c r="E4" s="327"/>
      <c r="F4" s="327"/>
      <c r="G4" s="327"/>
    </row>
    <row r="5" spans="2:7" x14ac:dyDescent="0.2">
      <c r="B5" s="328" t="str">
        <f>'Balance après régul. '!C24</f>
        <v xml:space="preserve"> Christian Latour — Capital</v>
      </c>
      <c r="C5" s="328" t="s">
        <v>270</v>
      </c>
      <c r="D5" s="328" t="s">
        <v>270</v>
      </c>
      <c r="E5" s="328" t="s">
        <v>270</v>
      </c>
      <c r="F5" s="201"/>
      <c r="G5" s="202">
        <v>0</v>
      </c>
    </row>
    <row r="6" spans="2:7" x14ac:dyDescent="0.2">
      <c r="B6" s="328" t="s">
        <v>271</v>
      </c>
      <c r="C6" s="328"/>
      <c r="D6" s="328"/>
      <c r="E6" s="328"/>
      <c r="F6" s="202">
        <v>0</v>
      </c>
      <c r="G6" s="202"/>
    </row>
    <row r="7" spans="2:7" x14ac:dyDescent="0.2">
      <c r="B7" s="328" t="s">
        <v>272</v>
      </c>
      <c r="C7" s="328"/>
      <c r="D7" s="328"/>
      <c r="E7" s="328"/>
      <c r="F7" s="203">
        <v>0</v>
      </c>
      <c r="G7" s="203">
        <f>SUM(F6:F7)</f>
        <v>0</v>
      </c>
    </row>
    <row r="8" spans="2:7" ht="16" thickBot="1" x14ac:dyDescent="0.25">
      <c r="B8" s="328" t="str">
        <f>'Balance après régul. '!C24</f>
        <v xml:space="preserve"> Christian Latour — Capital</v>
      </c>
      <c r="C8" s="328" t="s">
        <v>273</v>
      </c>
      <c r="D8" s="328" t="s">
        <v>273</v>
      </c>
      <c r="E8" s="328" t="s">
        <v>273</v>
      </c>
      <c r="F8" s="201"/>
      <c r="G8" s="204">
        <f>+G5-G7</f>
        <v>0</v>
      </c>
    </row>
    <row r="9" spans="2:7" ht="16" thickTop="1" x14ac:dyDescent="0.2"/>
  </sheetData>
  <mergeCells count="7">
    <mergeCell ref="B8:E8"/>
    <mergeCell ref="B2:G2"/>
    <mergeCell ref="B3:G3"/>
    <mergeCell ref="B4:G4"/>
    <mergeCell ref="B5:E5"/>
    <mergeCell ref="B6:E6"/>
    <mergeCell ref="B7:E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3E387-D6F8-5947-AB76-C4EB806348B0}">
  <sheetPr>
    <tabColor theme="7" tint="0.79998168889431442"/>
  </sheetPr>
  <dimension ref="B2:K21"/>
  <sheetViews>
    <sheetView zoomScale="200" zoomScaleNormal="200" workbookViewId="0">
      <selection activeCell="B3" sqref="B3:K3"/>
    </sheetView>
  </sheetViews>
  <sheetFormatPr baseColWidth="10" defaultRowHeight="15" x14ac:dyDescent="0.2"/>
  <cols>
    <col min="1" max="1" width="3.83203125" customWidth="1"/>
    <col min="2" max="2" width="15.83203125" customWidth="1"/>
    <col min="3" max="3" width="33.5" customWidth="1"/>
    <col min="4" max="7" width="15.83203125" customWidth="1"/>
  </cols>
  <sheetData>
    <row r="2" spans="2:11" x14ac:dyDescent="0.2">
      <c r="B2" s="334" t="s">
        <v>297</v>
      </c>
      <c r="C2" s="334"/>
      <c r="D2" s="334"/>
      <c r="E2" s="334"/>
      <c r="F2" s="334"/>
      <c r="G2" s="334"/>
      <c r="H2" s="334"/>
      <c r="I2" s="334"/>
      <c r="J2" s="334"/>
      <c r="K2" s="334"/>
    </row>
    <row r="3" spans="2:11" x14ac:dyDescent="0.2">
      <c r="B3" s="334" t="s">
        <v>275</v>
      </c>
      <c r="C3" s="334"/>
      <c r="D3" s="334"/>
      <c r="E3" s="334"/>
      <c r="F3" s="334"/>
      <c r="G3" s="334"/>
      <c r="H3" s="334"/>
      <c r="I3" s="334"/>
      <c r="J3" s="334"/>
      <c r="K3" s="334"/>
    </row>
    <row r="4" spans="2:11" x14ac:dyDescent="0.2">
      <c r="B4" s="334" t="s">
        <v>181</v>
      </c>
      <c r="C4" s="334"/>
      <c r="D4" s="334"/>
      <c r="E4" s="334"/>
      <c r="F4" s="334"/>
      <c r="G4" s="334"/>
      <c r="H4" s="334"/>
      <c r="I4" s="334"/>
      <c r="J4" s="334"/>
      <c r="K4" s="334"/>
    </row>
    <row r="5" spans="2:11" x14ac:dyDescent="0.2">
      <c r="B5" s="335" t="s">
        <v>18</v>
      </c>
      <c r="C5" s="335"/>
      <c r="D5" s="335"/>
      <c r="E5" s="335"/>
      <c r="F5" s="335"/>
      <c r="G5" s="335" t="s">
        <v>58</v>
      </c>
      <c r="H5" s="335"/>
      <c r="I5" s="335"/>
      <c r="J5" s="335"/>
      <c r="K5" s="335"/>
    </row>
    <row r="6" spans="2:11" x14ac:dyDescent="0.2">
      <c r="B6" s="330" t="s">
        <v>276</v>
      </c>
      <c r="C6" s="330"/>
      <c r="D6" s="210"/>
      <c r="E6" s="210"/>
      <c r="F6" s="209"/>
      <c r="G6" s="330" t="s">
        <v>277</v>
      </c>
      <c r="H6" s="330"/>
      <c r="I6" s="210"/>
      <c r="J6" s="210"/>
      <c r="K6" s="211"/>
    </row>
    <row r="7" spans="2:11" x14ac:dyDescent="0.2">
      <c r="B7" s="212" t="str">
        <f>'Plan comptable'!B8</f>
        <v>Encaisse</v>
      </c>
      <c r="C7" s="212" t="s">
        <v>16</v>
      </c>
      <c r="D7" s="213" t="s">
        <v>16</v>
      </c>
      <c r="E7" s="202">
        <v>0</v>
      </c>
      <c r="F7" s="214"/>
      <c r="G7" s="329" t="str">
        <f>'Plan comptable'!B54</f>
        <v xml:space="preserve"> Fournisseurs</v>
      </c>
      <c r="H7" s="329" t="s">
        <v>218</v>
      </c>
      <c r="I7" s="202"/>
      <c r="J7" s="202">
        <v>0</v>
      </c>
      <c r="K7" s="211"/>
    </row>
    <row r="8" spans="2:11" x14ac:dyDescent="0.2">
      <c r="B8" s="329" t="str">
        <f>'Plan comptable'!B10</f>
        <v>Clients</v>
      </c>
      <c r="C8" s="329" t="s">
        <v>22</v>
      </c>
      <c r="D8" s="212"/>
      <c r="E8" s="215">
        <v>0</v>
      </c>
      <c r="F8" s="214"/>
      <c r="G8" s="329" t="s">
        <v>278</v>
      </c>
      <c r="H8" s="329" t="s">
        <v>278</v>
      </c>
      <c r="I8" s="215"/>
      <c r="J8" s="215">
        <v>0</v>
      </c>
      <c r="K8" s="211"/>
    </row>
    <row r="9" spans="2:11" x14ac:dyDescent="0.2">
      <c r="B9" s="329" t="str">
        <f>'Plan comptable'!B21</f>
        <v>Fournitures de bureau</v>
      </c>
      <c r="C9" s="329"/>
      <c r="D9" s="212"/>
      <c r="E9" s="215">
        <v>0</v>
      </c>
      <c r="F9" s="214"/>
      <c r="G9" s="329" t="str">
        <f>'Plan comptable'!B58</f>
        <v xml:space="preserve"> Salaires à payer</v>
      </c>
      <c r="H9" s="329" t="s">
        <v>201</v>
      </c>
      <c r="I9" s="211"/>
      <c r="J9" s="211">
        <v>0</v>
      </c>
      <c r="K9" s="211"/>
    </row>
    <row r="10" spans="2:11" x14ac:dyDescent="0.2">
      <c r="B10" s="329" t="str">
        <f>'Plan comptable'!B23</f>
        <v>Assurance payée d'avance</v>
      </c>
      <c r="C10" s="329" t="s">
        <v>186</v>
      </c>
      <c r="D10" s="212"/>
      <c r="E10" s="211">
        <v>0</v>
      </c>
      <c r="F10" s="216"/>
      <c r="G10" s="329" t="str">
        <f>'Plan comptable'!B73</f>
        <v xml:space="preserve"> Intérêts à payer</v>
      </c>
      <c r="H10" s="329" t="s">
        <v>199</v>
      </c>
      <c r="I10" s="211"/>
      <c r="J10" s="203">
        <v>0</v>
      </c>
      <c r="K10" s="211"/>
    </row>
    <row r="11" spans="2:11" x14ac:dyDescent="0.2">
      <c r="B11" s="329" t="s">
        <v>195</v>
      </c>
      <c r="C11" s="329" t="s">
        <v>195</v>
      </c>
      <c r="D11" s="212"/>
      <c r="E11" s="203">
        <v>0</v>
      </c>
      <c r="F11" s="216"/>
      <c r="G11" s="329" t="s">
        <v>279</v>
      </c>
      <c r="H11" s="329"/>
      <c r="I11" s="211"/>
      <c r="J11" s="217"/>
      <c r="K11" s="217">
        <f>SUM(J7:J10)</f>
        <v>0</v>
      </c>
    </row>
    <row r="12" spans="2:11" x14ac:dyDescent="0.2">
      <c r="B12" s="329" t="s">
        <v>280</v>
      </c>
      <c r="C12" s="329"/>
      <c r="D12" s="212"/>
      <c r="E12" s="211"/>
      <c r="F12" s="217">
        <f>SUM(E7:E11)</f>
        <v>0</v>
      </c>
      <c r="G12" s="330" t="s">
        <v>281</v>
      </c>
      <c r="H12" s="330"/>
      <c r="I12" s="210"/>
      <c r="J12" s="211"/>
      <c r="K12" s="211"/>
    </row>
    <row r="13" spans="2:11" x14ac:dyDescent="0.2">
      <c r="B13" s="330" t="s">
        <v>282</v>
      </c>
      <c r="C13" s="330"/>
      <c r="D13" s="210"/>
      <c r="E13" s="210"/>
      <c r="F13" s="216"/>
      <c r="G13" s="329" t="str">
        <f>'Plan comptable'!B82</f>
        <v xml:space="preserve"> Effet à payer (long terme)</v>
      </c>
      <c r="H13" s="329"/>
      <c r="I13" s="218"/>
      <c r="J13" s="219"/>
      <c r="K13" s="220">
        <v>0</v>
      </c>
    </row>
    <row r="14" spans="2:11" x14ac:dyDescent="0.2">
      <c r="B14" s="329" t="str">
        <f>'Plan comptable'!B31</f>
        <v>Matériel roulant</v>
      </c>
      <c r="C14" s="329"/>
      <c r="D14" s="202">
        <v>0</v>
      </c>
      <c r="E14" s="211"/>
      <c r="F14" s="216"/>
      <c r="G14" s="329" t="s">
        <v>283</v>
      </c>
      <c r="H14" s="329"/>
      <c r="I14" s="218"/>
      <c r="J14" s="221"/>
      <c r="K14" s="221">
        <f>SUM(K11:K13)</f>
        <v>0</v>
      </c>
    </row>
    <row r="15" spans="2:11" x14ac:dyDescent="0.2">
      <c r="B15" s="329" t="str">
        <f>'Plan comptable'!B32</f>
        <v xml:space="preserve">     Amortissement cumulé - matériel roulant</v>
      </c>
      <c r="C15" s="329"/>
      <c r="D15" s="203">
        <v>0</v>
      </c>
      <c r="E15" s="202">
        <f>+D14-D15</f>
        <v>0</v>
      </c>
      <c r="F15" s="216"/>
      <c r="G15" s="333" t="s">
        <v>89</v>
      </c>
      <c r="H15" s="333"/>
      <c r="I15" s="333"/>
      <c r="J15" s="333"/>
      <c r="K15" s="333"/>
    </row>
    <row r="16" spans="2:11" x14ac:dyDescent="0.2">
      <c r="B16" s="329" t="str">
        <f>'Plan comptable'!B39</f>
        <v>Ameublement de bureau</v>
      </c>
      <c r="C16" s="329"/>
      <c r="D16" s="202">
        <v>0</v>
      </c>
      <c r="E16" s="211"/>
      <c r="F16" s="216"/>
      <c r="G16" s="329" t="str">
        <f>'Plan comptable'!B89</f>
        <v xml:space="preserve"> Christian Latour — Capital</v>
      </c>
      <c r="H16" s="329" t="s">
        <v>284</v>
      </c>
      <c r="I16" s="212"/>
      <c r="J16" s="211"/>
      <c r="K16" s="211">
        <v>0</v>
      </c>
    </row>
    <row r="17" spans="2:11" x14ac:dyDescent="0.2">
      <c r="B17" s="329" t="str">
        <f>'Plan comptable'!B40</f>
        <v xml:space="preserve">     Amortissement cumulé - ameublement de bureau</v>
      </c>
      <c r="C17" s="329"/>
      <c r="D17" s="203">
        <v>0</v>
      </c>
      <c r="E17" s="203">
        <f>+D16-D17</f>
        <v>0</v>
      </c>
      <c r="F17" s="216"/>
      <c r="G17" s="218"/>
      <c r="H17" s="218"/>
      <c r="I17" s="218"/>
      <c r="J17" s="211"/>
      <c r="K17" s="211"/>
    </row>
    <row r="18" spans="2:11" x14ac:dyDescent="0.2">
      <c r="B18" s="329" t="s">
        <v>285</v>
      </c>
      <c r="C18" s="329"/>
      <c r="D18" s="212"/>
      <c r="E18" s="211"/>
      <c r="F18" s="211">
        <f>SUM(E14:E17)</f>
        <v>0</v>
      </c>
      <c r="G18" s="218"/>
      <c r="H18" s="218"/>
      <c r="I18" s="218"/>
      <c r="J18" s="211"/>
      <c r="K18" s="211"/>
    </row>
    <row r="19" spans="2:11" ht="16" thickBot="1" x14ac:dyDescent="0.25">
      <c r="B19" s="330" t="s">
        <v>286</v>
      </c>
      <c r="C19" s="330"/>
      <c r="D19" s="210"/>
      <c r="E19" s="211"/>
      <c r="F19" s="204">
        <f>SUM(F12:F18)</f>
        <v>0</v>
      </c>
      <c r="G19" s="331" t="s">
        <v>287</v>
      </c>
      <c r="H19" s="331"/>
      <c r="I19" s="331"/>
      <c r="J19" s="202"/>
      <c r="K19" s="204">
        <f>K14+K16</f>
        <v>0</v>
      </c>
    </row>
    <row r="20" spans="2:11" ht="16" thickTop="1" x14ac:dyDescent="0.2">
      <c r="B20" s="205"/>
      <c r="C20" s="205"/>
      <c r="D20" s="205"/>
      <c r="E20" s="206"/>
      <c r="F20" s="207"/>
      <c r="G20" s="208"/>
      <c r="H20" s="208"/>
      <c r="I20" s="208"/>
      <c r="J20" s="207"/>
      <c r="K20" s="4"/>
    </row>
    <row r="21" spans="2:11" x14ac:dyDescent="0.2">
      <c r="B21" s="332" t="s">
        <v>288</v>
      </c>
      <c r="C21" s="332"/>
      <c r="D21" s="332"/>
      <c r="E21" s="332"/>
      <c r="F21" s="332"/>
      <c r="G21" s="332"/>
      <c r="H21" s="332"/>
      <c r="I21" s="332"/>
      <c r="J21" s="332"/>
      <c r="K21" s="332"/>
    </row>
  </sheetData>
  <mergeCells count="31">
    <mergeCell ref="B6:C6"/>
    <mergeCell ref="G6:H6"/>
    <mergeCell ref="G7:H7"/>
    <mergeCell ref="B2:K2"/>
    <mergeCell ref="B3:K3"/>
    <mergeCell ref="B4:K4"/>
    <mergeCell ref="B5:F5"/>
    <mergeCell ref="G5:K5"/>
    <mergeCell ref="B8:C8"/>
    <mergeCell ref="G8:H8"/>
    <mergeCell ref="B9:C9"/>
    <mergeCell ref="G9:H9"/>
    <mergeCell ref="B10:C10"/>
    <mergeCell ref="G10:H10"/>
    <mergeCell ref="B11:C11"/>
    <mergeCell ref="G11:H11"/>
    <mergeCell ref="B12:C12"/>
    <mergeCell ref="G12:H12"/>
    <mergeCell ref="B13:C13"/>
    <mergeCell ref="G13:H13"/>
    <mergeCell ref="B14:C14"/>
    <mergeCell ref="G14:H14"/>
    <mergeCell ref="B15:C15"/>
    <mergeCell ref="G15:K15"/>
    <mergeCell ref="B16:C16"/>
    <mergeCell ref="G16:H16"/>
    <mergeCell ref="B17:C17"/>
    <mergeCell ref="B18:C18"/>
    <mergeCell ref="B19:C19"/>
    <mergeCell ref="G19:I19"/>
    <mergeCell ref="B21:K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80CEF-31E3-E446-9BFD-3A7F0658055C}">
  <sheetPr>
    <tabColor theme="1"/>
    <pageSetUpPr fitToPage="1"/>
  </sheetPr>
  <dimension ref="A1:S63"/>
  <sheetViews>
    <sheetView showGridLines="0" tabSelected="1" topLeftCell="B1" zoomScale="140" zoomScaleNormal="140" workbookViewId="0">
      <pane xSplit="2" ySplit="7" topLeftCell="D8" activePane="bottomRight" state="frozen"/>
      <selection activeCell="B1" sqref="B1"/>
      <selection pane="topRight" activeCell="D1" sqref="D1"/>
      <selection pane="bottomLeft" activeCell="B8" sqref="B8"/>
      <selection pane="bottomRight" activeCell="L11" sqref="L11"/>
    </sheetView>
  </sheetViews>
  <sheetFormatPr baseColWidth="10" defaultColWidth="10.83203125" defaultRowHeight="16" x14ac:dyDescent="0.2"/>
  <cols>
    <col min="1" max="1" width="0.83203125" style="43" customWidth="1"/>
    <col min="2" max="2" width="10.6640625" style="50" customWidth="1"/>
    <col min="3" max="3" width="45.6640625" style="43" customWidth="1"/>
    <col min="4" max="5" width="15.6640625" style="43" customWidth="1"/>
    <col min="6" max="6" width="3.6640625" style="50" customWidth="1"/>
    <col min="7" max="7" width="15.6640625" style="43" customWidth="1"/>
    <col min="8" max="8" width="3.6640625" style="50" customWidth="1"/>
    <col min="9" max="19" width="15.6640625" style="43" customWidth="1"/>
    <col min="20" max="256" width="10.83203125" style="43"/>
    <col min="257" max="257" width="1.83203125" style="43" customWidth="1"/>
    <col min="258" max="258" width="6.83203125" style="43" customWidth="1"/>
    <col min="259" max="259" width="21.6640625" style="43" customWidth="1"/>
    <col min="260" max="260" width="13.83203125" style="43" customWidth="1"/>
    <col min="261" max="261" width="14" style="43" customWidth="1"/>
    <col min="262" max="262" width="3.1640625" style="43" customWidth="1"/>
    <col min="263" max="263" width="11.6640625" style="43" bestFit="1" customWidth="1"/>
    <col min="264" max="264" width="2.5" style="43" customWidth="1"/>
    <col min="265" max="265" width="11.6640625" style="43" bestFit="1" customWidth="1"/>
    <col min="266" max="266" width="15.1640625" style="43" customWidth="1"/>
    <col min="267" max="267" width="14.1640625" style="43" customWidth="1"/>
    <col min="268" max="268" width="13.33203125" style="43" customWidth="1"/>
    <col min="269" max="269" width="12.5" style="43" customWidth="1"/>
    <col min="270" max="271" width="13.5" style="43" customWidth="1"/>
    <col min="272" max="512" width="10.83203125" style="43"/>
    <col min="513" max="513" width="1.83203125" style="43" customWidth="1"/>
    <col min="514" max="514" width="6.83203125" style="43" customWidth="1"/>
    <col min="515" max="515" width="21.6640625" style="43" customWidth="1"/>
    <col min="516" max="516" width="13.83203125" style="43" customWidth="1"/>
    <col min="517" max="517" width="14" style="43" customWidth="1"/>
    <col min="518" max="518" width="3.1640625" style="43" customWidth="1"/>
    <col min="519" max="519" width="11.6640625" style="43" bestFit="1" customWidth="1"/>
    <col min="520" max="520" width="2.5" style="43" customWidth="1"/>
    <col min="521" max="521" width="11.6640625" style="43" bestFit="1" customWidth="1"/>
    <col min="522" max="522" width="15.1640625" style="43" customWidth="1"/>
    <col min="523" max="523" width="14.1640625" style="43" customWidth="1"/>
    <col min="524" max="524" width="13.33203125" style="43" customWidth="1"/>
    <col min="525" max="525" width="12.5" style="43" customWidth="1"/>
    <col min="526" max="527" width="13.5" style="43" customWidth="1"/>
    <col min="528" max="768" width="10.83203125" style="43"/>
    <col min="769" max="769" width="1.83203125" style="43" customWidth="1"/>
    <col min="770" max="770" width="6.83203125" style="43" customWidth="1"/>
    <col min="771" max="771" width="21.6640625" style="43" customWidth="1"/>
    <col min="772" max="772" width="13.83203125" style="43" customWidth="1"/>
    <col min="773" max="773" width="14" style="43" customWidth="1"/>
    <col min="774" max="774" width="3.1640625" style="43" customWidth="1"/>
    <col min="775" max="775" width="11.6640625" style="43" bestFit="1" customWidth="1"/>
    <col min="776" max="776" width="2.5" style="43" customWidth="1"/>
    <col min="777" max="777" width="11.6640625" style="43" bestFit="1" customWidth="1"/>
    <col min="778" max="778" width="15.1640625" style="43" customWidth="1"/>
    <col min="779" max="779" width="14.1640625" style="43" customWidth="1"/>
    <col min="780" max="780" width="13.33203125" style="43" customWidth="1"/>
    <col min="781" max="781" width="12.5" style="43" customWidth="1"/>
    <col min="782" max="783" width="13.5" style="43" customWidth="1"/>
    <col min="784" max="1024" width="10.83203125" style="43"/>
    <col min="1025" max="1025" width="1.83203125" style="43" customWidth="1"/>
    <col min="1026" max="1026" width="6.83203125" style="43" customWidth="1"/>
    <col min="1027" max="1027" width="21.6640625" style="43" customWidth="1"/>
    <col min="1028" max="1028" width="13.83203125" style="43" customWidth="1"/>
    <col min="1029" max="1029" width="14" style="43" customWidth="1"/>
    <col min="1030" max="1030" width="3.1640625" style="43" customWidth="1"/>
    <col min="1031" max="1031" width="11.6640625" style="43" bestFit="1" customWidth="1"/>
    <col min="1032" max="1032" width="2.5" style="43" customWidth="1"/>
    <col min="1033" max="1033" width="11.6640625" style="43" bestFit="1" customWidth="1"/>
    <col min="1034" max="1034" width="15.1640625" style="43" customWidth="1"/>
    <col min="1035" max="1035" width="14.1640625" style="43" customWidth="1"/>
    <col min="1036" max="1036" width="13.33203125" style="43" customWidth="1"/>
    <col min="1037" max="1037" width="12.5" style="43" customWidth="1"/>
    <col min="1038" max="1039" width="13.5" style="43" customWidth="1"/>
    <col min="1040" max="1280" width="10.83203125" style="43"/>
    <col min="1281" max="1281" width="1.83203125" style="43" customWidth="1"/>
    <col min="1282" max="1282" width="6.83203125" style="43" customWidth="1"/>
    <col min="1283" max="1283" width="21.6640625" style="43" customWidth="1"/>
    <col min="1284" max="1284" width="13.83203125" style="43" customWidth="1"/>
    <col min="1285" max="1285" width="14" style="43" customWidth="1"/>
    <col min="1286" max="1286" width="3.1640625" style="43" customWidth="1"/>
    <col min="1287" max="1287" width="11.6640625" style="43" bestFit="1" customWidth="1"/>
    <col min="1288" max="1288" width="2.5" style="43" customWidth="1"/>
    <col min="1289" max="1289" width="11.6640625" style="43" bestFit="1" customWidth="1"/>
    <col min="1290" max="1290" width="15.1640625" style="43" customWidth="1"/>
    <col min="1291" max="1291" width="14.1640625" style="43" customWidth="1"/>
    <col min="1292" max="1292" width="13.33203125" style="43" customWidth="1"/>
    <col min="1293" max="1293" width="12.5" style="43" customWidth="1"/>
    <col min="1294" max="1295" width="13.5" style="43" customWidth="1"/>
    <col min="1296" max="1536" width="10.83203125" style="43"/>
    <col min="1537" max="1537" width="1.83203125" style="43" customWidth="1"/>
    <col min="1538" max="1538" width="6.83203125" style="43" customWidth="1"/>
    <col min="1539" max="1539" width="21.6640625" style="43" customWidth="1"/>
    <col min="1540" max="1540" width="13.83203125" style="43" customWidth="1"/>
    <col min="1541" max="1541" width="14" style="43" customWidth="1"/>
    <col min="1542" max="1542" width="3.1640625" style="43" customWidth="1"/>
    <col min="1543" max="1543" width="11.6640625" style="43" bestFit="1" customWidth="1"/>
    <col min="1544" max="1544" width="2.5" style="43" customWidth="1"/>
    <col min="1545" max="1545" width="11.6640625" style="43" bestFit="1" customWidth="1"/>
    <col min="1546" max="1546" width="15.1640625" style="43" customWidth="1"/>
    <col min="1547" max="1547" width="14.1640625" style="43" customWidth="1"/>
    <col min="1548" max="1548" width="13.33203125" style="43" customWidth="1"/>
    <col min="1549" max="1549" width="12.5" style="43" customWidth="1"/>
    <col min="1550" max="1551" width="13.5" style="43" customWidth="1"/>
    <col min="1552" max="1792" width="10.83203125" style="43"/>
    <col min="1793" max="1793" width="1.83203125" style="43" customWidth="1"/>
    <col min="1794" max="1794" width="6.83203125" style="43" customWidth="1"/>
    <col min="1795" max="1795" width="21.6640625" style="43" customWidth="1"/>
    <col min="1796" max="1796" width="13.83203125" style="43" customWidth="1"/>
    <col min="1797" max="1797" width="14" style="43" customWidth="1"/>
    <col min="1798" max="1798" width="3.1640625" style="43" customWidth="1"/>
    <col min="1799" max="1799" width="11.6640625" style="43" bestFit="1" customWidth="1"/>
    <col min="1800" max="1800" width="2.5" style="43" customWidth="1"/>
    <col min="1801" max="1801" width="11.6640625" style="43" bestFit="1" customWidth="1"/>
    <col min="1802" max="1802" width="15.1640625" style="43" customWidth="1"/>
    <col min="1803" max="1803" width="14.1640625" style="43" customWidth="1"/>
    <col min="1804" max="1804" width="13.33203125" style="43" customWidth="1"/>
    <col min="1805" max="1805" width="12.5" style="43" customWidth="1"/>
    <col min="1806" max="1807" width="13.5" style="43" customWidth="1"/>
    <col min="1808" max="2048" width="10.83203125" style="43"/>
    <col min="2049" max="2049" width="1.83203125" style="43" customWidth="1"/>
    <col min="2050" max="2050" width="6.83203125" style="43" customWidth="1"/>
    <col min="2051" max="2051" width="21.6640625" style="43" customWidth="1"/>
    <col min="2052" max="2052" width="13.83203125" style="43" customWidth="1"/>
    <col min="2053" max="2053" width="14" style="43" customWidth="1"/>
    <col min="2054" max="2054" width="3.1640625" style="43" customWidth="1"/>
    <col min="2055" max="2055" width="11.6640625" style="43" bestFit="1" customWidth="1"/>
    <col min="2056" max="2056" width="2.5" style="43" customWidth="1"/>
    <col min="2057" max="2057" width="11.6640625" style="43" bestFit="1" customWidth="1"/>
    <col min="2058" max="2058" width="15.1640625" style="43" customWidth="1"/>
    <col min="2059" max="2059" width="14.1640625" style="43" customWidth="1"/>
    <col min="2060" max="2060" width="13.33203125" style="43" customWidth="1"/>
    <col min="2061" max="2061" width="12.5" style="43" customWidth="1"/>
    <col min="2062" max="2063" width="13.5" style="43" customWidth="1"/>
    <col min="2064" max="2304" width="10.83203125" style="43"/>
    <col min="2305" max="2305" width="1.83203125" style="43" customWidth="1"/>
    <col min="2306" max="2306" width="6.83203125" style="43" customWidth="1"/>
    <col min="2307" max="2307" width="21.6640625" style="43" customWidth="1"/>
    <col min="2308" max="2308" width="13.83203125" style="43" customWidth="1"/>
    <col min="2309" max="2309" width="14" style="43" customWidth="1"/>
    <col min="2310" max="2310" width="3.1640625" style="43" customWidth="1"/>
    <col min="2311" max="2311" width="11.6640625" style="43" bestFit="1" customWidth="1"/>
    <col min="2312" max="2312" width="2.5" style="43" customWidth="1"/>
    <col min="2313" max="2313" width="11.6640625" style="43" bestFit="1" customWidth="1"/>
    <col min="2314" max="2314" width="15.1640625" style="43" customWidth="1"/>
    <col min="2315" max="2315" width="14.1640625" style="43" customWidth="1"/>
    <col min="2316" max="2316" width="13.33203125" style="43" customWidth="1"/>
    <col min="2317" max="2317" width="12.5" style="43" customWidth="1"/>
    <col min="2318" max="2319" width="13.5" style="43" customWidth="1"/>
    <col min="2320" max="2560" width="10.83203125" style="43"/>
    <col min="2561" max="2561" width="1.83203125" style="43" customWidth="1"/>
    <col min="2562" max="2562" width="6.83203125" style="43" customWidth="1"/>
    <col min="2563" max="2563" width="21.6640625" style="43" customWidth="1"/>
    <col min="2564" max="2564" width="13.83203125" style="43" customWidth="1"/>
    <col min="2565" max="2565" width="14" style="43" customWidth="1"/>
    <col min="2566" max="2566" width="3.1640625" style="43" customWidth="1"/>
    <col min="2567" max="2567" width="11.6640625" style="43" bestFit="1" customWidth="1"/>
    <col min="2568" max="2568" width="2.5" style="43" customWidth="1"/>
    <col min="2569" max="2569" width="11.6640625" style="43" bestFit="1" customWidth="1"/>
    <col min="2570" max="2570" width="15.1640625" style="43" customWidth="1"/>
    <col min="2571" max="2571" width="14.1640625" style="43" customWidth="1"/>
    <col min="2572" max="2572" width="13.33203125" style="43" customWidth="1"/>
    <col min="2573" max="2573" width="12.5" style="43" customWidth="1"/>
    <col min="2574" max="2575" width="13.5" style="43" customWidth="1"/>
    <col min="2576" max="2816" width="10.83203125" style="43"/>
    <col min="2817" max="2817" width="1.83203125" style="43" customWidth="1"/>
    <col min="2818" max="2818" width="6.83203125" style="43" customWidth="1"/>
    <col min="2819" max="2819" width="21.6640625" style="43" customWidth="1"/>
    <col min="2820" max="2820" width="13.83203125" style="43" customWidth="1"/>
    <col min="2821" max="2821" width="14" style="43" customWidth="1"/>
    <col min="2822" max="2822" width="3.1640625" style="43" customWidth="1"/>
    <col min="2823" max="2823" width="11.6640625" style="43" bestFit="1" customWidth="1"/>
    <col min="2824" max="2824" width="2.5" style="43" customWidth="1"/>
    <col min="2825" max="2825" width="11.6640625" style="43" bestFit="1" customWidth="1"/>
    <col min="2826" max="2826" width="15.1640625" style="43" customWidth="1"/>
    <col min="2827" max="2827" width="14.1640625" style="43" customWidth="1"/>
    <col min="2828" max="2828" width="13.33203125" style="43" customWidth="1"/>
    <col min="2829" max="2829" width="12.5" style="43" customWidth="1"/>
    <col min="2830" max="2831" width="13.5" style="43" customWidth="1"/>
    <col min="2832" max="3072" width="10.83203125" style="43"/>
    <col min="3073" max="3073" width="1.83203125" style="43" customWidth="1"/>
    <col min="3074" max="3074" width="6.83203125" style="43" customWidth="1"/>
    <col min="3075" max="3075" width="21.6640625" style="43" customWidth="1"/>
    <col min="3076" max="3076" width="13.83203125" style="43" customWidth="1"/>
    <col min="3077" max="3077" width="14" style="43" customWidth="1"/>
    <col min="3078" max="3078" width="3.1640625" style="43" customWidth="1"/>
    <col min="3079" max="3079" width="11.6640625" style="43" bestFit="1" customWidth="1"/>
    <col min="3080" max="3080" width="2.5" style="43" customWidth="1"/>
    <col min="3081" max="3081" width="11.6640625" style="43" bestFit="1" customWidth="1"/>
    <col min="3082" max="3082" width="15.1640625" style="43" customWidth="1"/>
    <col min="3083" max="3083" width="14.1640625" style="43" customWidth="1"/>
    <col min="3084" max="3084" width="13.33203125" style="43" customWidth="1"/>
    <col min="3085" max="3085" width="12.5" style="43" customWidth="1"/>
    <col min="3086" max="3087" width="13.5" style="43" customWidth="1"/>
    <col min="3088" max="3328" width="10.83203125" style="43"/>
    <col min="3329" max="3329" width="1.83203125" style="43" customWidth="1"/>
    <col min="3330" max="3330" width="6.83203125" style="43" customWidth="1"/>
    <col min="3331" max="3331" width="21.6640625" style="43" customWidth="1"/>
    <col min="3332" max="3332" width="13.83203125" style="43" customWidth="1"/>
    <col min="3333" max="3333" width="14" style="43" customWidth="1"/>
    <col min="3334" max="3334" width="3.1640625" style="43" customWidth="1"/>
    <col min="3335" max="3335" width="11.6640625" style="43" bestFit="1" customWidth="1"/>
    <col min="3336" max="3336" width="2.5" style="43" customWidth="1"/>
    <col min="3337" max="3337" width="11.6640625" style="43" bestFit="1" customWidth="1"/>
    <col min="3338" max="3338" width="15.1640625" style="43" customWidth="1"/>
    <col min="3339" max="3339" width="14.1640625" style="43" customWidth="1"/>
    <col min="3340" max="3340" width="13.33203125" style="43" customWidth="1"/>
    <col min="3341" max="3341" width="12.5" style="43" customWidth="1"/>
    <col min="3342" max="3343" width="13.5" style="43" customWidth="1"/>
    <col min="3344" max="3584" width="10.83203125" style="43"/>
    <col min="3585" max="3585" width="1.83203125" style="43" customWidth="1"/>
    <col min="3586" max="3586" width="6.83203125" style="43" customWidth="1"/>
    <col min="3587" max="3587" width="21.6640625" style="43" customWidth="1"/>
    <col min="3588" max="3588" width="13.83203125" style="43" customWidth="1"/>
    <col min="3589" max="3589" width="14" style="43" customWidth="1"/>
    <col min="3590" max="3590" width="3.1640625" style="43" customWidth="1"/>
    <col min="3591" max="3591" width="11.6640625" style="43" bestFit="1" customWidth="1"/>
    <col min="3592" max="3592" width="2.5" style="43" customWidth="1"/>
    <col min="3593" max="3593" width="11.6640625" style="43" bestFit="1" customWidth="1"/>
    <col min="3594" max="3594" width="15.1640625" style="43" customWidth="1"/>
    <col min="3595" max="3595" width="14.1640625" style="43" customWidth="1"/>
    <col min="3596" max="3596" width="13.33203125" style="43" customWidth="1"/>
    <col min="3597" max="3597" width="12.5" style="43" customWidth="1"/>
    <col min="3598" max="3599" width="13.5" style="43" customWidth="1"/>
    <col min="3600" max="3840" width="10.83203125" style="43"/>
    <col min="3841" max="3841" width="1.83203125" style="43" customWidth="1"/>
    <col min="3842" max="3842" width="6.83203125" style="43" customWidth="1"/>
    <col min="3843" max="3843" width="21.6640625" style="43" customWidth="1"/>
    <col min="3844" max="3844" width="13.83203125" style="43" customWidth="1"/>
    <col min="3845" max="3845" width="14" style="43" customWidth="1"/>
    <col min="3846" max="3846" width="3.1640625" style="43" customWidth="1"/>
    <col min="3847" max="3847" width="11.6640625" style="43" bestFit="1" customWidth="1"/>
    <col min="3848" max="3848" width="2.5" style="43" customWidth="1"/>
    <col min="3849" max="3849" width="11.6640625" style="43" bestFit="1" customWidth="1"/>
    <col min="3850" max="3850" width="15.1640625" style="43" customWidth="1"/>
    <col min="3851" max="3851" width="14.1640625" style="43" customWidth="1"/>
    <col min="3852" max="3852" width="13.33203125" style="43" customWidth="1"/>
    <col min="3853" max="3853" width="12.5" style="43" customWidth="1"/>
    <col min="3854" max="3855" width="13.5" style="43" customWidth="1"/>
    <col min="3856" max="4096" width="10.83203125" style="43"/>
    <col min="4097" max="4097" width="1.83203125" style="43" customWidth="1"/>
    <col min="4098" max="4098" width="6.83203125" style="43" customWidth="1"/>
    <col min="4099" max="4099" width="21.6640625" style="43" customWidth="1"/>
    <col min="4100" max="4100" width="13.83203125" style="43" customWidth="1"/>
    <col min="4101" max="4101" width="14" style="43" customWidth="1"/>
    <col min="4102" max="4102" width="3.1640625" style="43" customWidth="1"/>
    <col min="4103" max="4103" width="11.6640625" style="43" bestFit="1" customWidth="1"/>
    <col min="4104" max="4104" width="2.5" style="43" customWidth="1"/>
    <col min="4105" max="4105" width="11.6640625" style="43" bestFit="1" customWidth="1"/>
    <col min="4106" max="4106" width="15.1640625" style="43" customWidth="1"/>
    <col min="4107" max="4107" width="14.1640625" style="43" customWidth="1"/>
    <col min="4108" max="4108" width="13.33203125" style="43" customWidth="1"/>
    <col min="4109" max="4109" width="12.5" style="43" customWidth="1"/>
    <col min="4110" max="4111" width="13.5" style="43" customWidth="1"/>
    <col min="4112" max="4352" width="10.83203125" style="43"/>
    <col min="4353" max="4353" width="1.83203125" style="43" customWidth="1"/>
    <col min="4354" max="4354" width="6.83203125" style="43" customWidth="1"/>
    <col min="4355" max="4355" width="21.6640625" style="43" customWidth="1"/>
    <col min="4356" max="4356" width="13.83203125" style="43" customWidth="1"/>
    <col min="4357" max="4357" width="14" style="43" customWidth="1"/>
    <col min="4358" max="4358" width="3.1640625" style="43" customWidth="1"/>
    <col min="4359" max="4359" width="11.6640625" style="43" bestFit="1" customWidth="1"/>
    <col min="4360" max="4360" width="2.5" style="43" customWidth="1"/>
    <col min="4361" max="4361" width="11.6640625" style="43" bestFit="1" customWidth="1"/>
    <col min="4362" max="4362" width="15.1640625" style="43" customWidth="1"/>
    <col min="4363" max="4363" width="14.1640625" style="43" customWidth="1"/>
    <col min="4364" max="4364" width="13.33203125" style="43" customWidth="1"/>
    <col min="4365" max="4365" width="12.5" style="43" customWidth="1"/>
    <col min="4366" max="4367" width="13.5" style="43" customWidth="1"/>
    <col min="4368" max="4608" width="10.83203125" style="43"/>
    <col min="4609" max="4609" width="1.83203125" style="43" customWidth="1"/>
    <col min="4610" max="4610" width="6.83203125" style="43" customWidth="1"/>
    <col min="4611" max="4611" width="21.6640625" style="43" customWidth="1"/>
    <col min="4612" max="4612" width="13.83203125" style="43" customWidth="1"/>
    <col min="4613" max="4613" width="14" style="43" customWidth="1"/>
    <col min="4614" max="4614" width="3.1640625" style="43" customWidth="1"/>
    <col min="4615" max="4615" width="11.6640625" style="43" bestFit="1" customWidth="1"/>
    <col min="4616" max="4616" width="2.5" style="43" customWidth="1"/>
    <col min="4617" max="4617" width="11.6640625" style="43" bestFit="1" customWidth="1"/>
    <col min="4618" max="4618" width="15.1640625" style="43" customWidth="1"/>
    <col min="4619" max="4619" width="14.1640625" style="43" customWidth="1"/>
    <col min="4620" max="4620" width="13.33203125" style="43" customWidth="1"/>
    <col min="4621" max="4621" width="12.5" style="43" customWidth="1"/>
    <col min="4622" max="4623" width="13.5" style="43" customWidth="1"/>
    <col min="4624" max="4864" width="10.83203125" style="43"/>
    <col min="4865" max="4865" width="1.83203125" style="43" customWidth="1"/>
    <col min="4866" max="4866" width="6.83203125" style="43" customWidth="1"/>
    <col min="4867" max="4867" width="21.6640625" style="43" customWidth="1"/>
    <col min="4868" max="4868" width="13.83203125" style="43" customWidth="1"/>
    <col min="4869" max="4869" width="14" style="43" customWidth="1"/>
    <col min="4870" max="4870" width="3.1640625" style="43" customWidth="1"/>
    <col min="4871" max="4871" width="11.6640625" style="43" bestFit="1" customWidth="1"/>
    <col min="4872" max="4872" width="2.5" style="43" customWidth="1"/>
    <col min="4873" max="4873" width="11.6640625" style="43" bestFit="1" customWidth="1"/>
    <col min="4874" max="4874" width="15.1640625" style="43" customWidth="1"/>
    <col min="4875" max="4875" width="14.1640625" style="43" customWidth="1"/>
    <col min="4876" max="4876" width="13.33203125" style="43" customWidth="1"/>
    <col min="4877" max="4877" width="12.5" style="43" customWidth="1"/>
    <col min="4878" max="4879" width="13.5" style="43" customWidth="1"/>
    <col min="4880" max="5120" width="10.83203125" style="43"/>
    <col min="5121" max="5121" width="1.83203125" style="43" customWidth="1"/>
    <col min="5122" max="5122" width="6.83203125" style="43" customWidth="1"/>
    <col min="5123" max="5123" width="21.6640625" style="43" customWidth="1"/>
    <col min="5124" max="5124" width="13.83203125" style="43" customWidth="1"/>
    <col min="5125" max="5125" width="14" style="43" customWidth="1"/>
    <col min="5126" max="5126" width="3.1640625" style="43" customWidth="1"/>
    <col min="5127" max="5127" width="11.6640625" style="43" bestFit="1" customWidth="1"/>
    <col min="5128" max="5128" width="2.5" style="43" customWidth="1"/>
    <col min="5129" max="5129" width="11.6640625" style="43" bestFit="1" customWidth="1"/>
    <col min="5130" max="5130" width="15.1640625" style="43" customWidth="1"/>
    <col min="5131" max="5131" width="14.1640625" style="43" customWidth="1"/>
    <col min="5132" max="5132" width="13.33203125" style="43" customWidth="1"/>
    <col min="5133" max="5133" width="12.5" style="43" customWidth="1"/>
    <col min="5134" max="5135" width="13.5" style="43" customWidth="1"/>
    <col min="5136" max="5376" width="10.83203125" style="43"/>
    <col min="5377" max="5377" width="1.83203125" style="43" customWidth="1"/>
    <col min="5378" max="5378" width="6.83203125" style="43" customWidth="1"/>
    <col min="5379" max="5379" width="21.6640625" style="43" customWidth="1"/>
    <col min="5380" max="5380" width="13.83203125" style="43" customWidth="1"/>
    <col min="5381" max="5381" width="14" style="43" customWidth="1"/>
    <col min="5382" max="5382" width="3.1640625" style="43" customWidth="1"/>
    <col min="5383" max="5383" width="11.6640625" style="43" bestFit="1" customWidth="1"/>
    <col min="5384" max="5384" width="2.5" style="43" customWidth="1"/>
    <col min="5385" max="5385" width="11.6640625" style="43" bestFit="1" customWidth="1"/>
    <col min="5386" max="5386" width="15.1640625" style="43" customWidth="1"/>
    <col min="5387" max="5387" width="14.1640625" style="43" customWidth="1"/>
    <col min="5388" max="5388" width="13.33203125" style="43" customWidth="1"/>
    <col min="5389" max="5389" width="12.5" style="43" customWidth="1"/>
    <col min="5390" max="5391" width="13.5" style="43" customWidth="1"/>
    <col min="5392" max="5632" width="10.83203125" style="43"/>
    <col min="5633" max="5633" width="1.83203125" style="43" customWidth="1"/>
    <col min="5634" max="5634" width="6.83203125" style="43" customWidth="1"/>
    <col min="5635" max="5635" width="21.6640625" style="43" customWidth="1"/>
    <col min="5636" max="5636" width="13.83203125" style="43" customWidth="1"/>
    <col min="5637" max="5637" width="14" style="43" customWidth="1"/>
    <col min="5638" max="5638" width="3.1640625" style="43" customWidth="1"/>
    <col min="5639" max="5639" width="11.6640625" style="43" bestFit="1" customWidth="1"/>
    <col min="5640" max="5640" width="2.5" style="43" customWidth="1"/>
    <col min="5641" max="5641" width="11.6640625" style="43" bestFit="1" customWidth="1"/>
    <col min="5642" max="5642" width="15.1640625" style="43" customWidth="1"/>
    <col min="5643" max="5643" width="14.1640625" style="43" customWidth="1"/>
    <col min="5644" max="5644" width="13.33203125" style="43" customWidth="1"/>
    <col min="5645" max="5645" width="12.5" style="43" customWidth="1"/>
    <col min="5646" max="5647" width="13.5" style="43" customWidth="1"/>
    <col min="5648" max="5888" width="10.83203125" style="43"/>
    <col min="5889" max="5889" width="1.83203125" style="43" customWidth="1"/>
    <col min="5890" max="5890" width="6.83203125" style="43" customWidth="1"/>
    <col min="5891" max="5891" width="21.6640625" style="43" customWidth="1"/>
    <col min="5892" max="5892" width="13.83203125" style="43" customWidth="1"/>
    <col min="5893" max="5893" width="14" style="43" customWidth="1"/>
    <col min="5894" max="5894" width="3.1640625" style="43" customWidth="1"/>
    <col min="5895" max="5895" width="11.6640625" style="43" bestFit="1" customWidth="1"/>
    <col min="5896" max="5896" width="2.5" style="43" customWidth="1"/>
    <col min="5897" max="5897" width="11.6640625" style="43" bestFit="1" customWidth="1"/>
    <col min="5898" max="5898" width="15.1640625" style="43" customWidth="1"/>
    <col min="5899" max="5899" width="14.1640625" style="43" customWidth="1"/>
    <col min="5900" max="5900" width="13.33203125" style="43" customWidth="1"/>
    <col min="5901" max="5901" width="12.5" style="43" customWidth="1"/>
    <col min="5902" max="5903" width="13.5" style="43" customWidth="1"/>
    <col min="5904" max="6144" width="10.83203125" style="43"/>
    <col min="6145" max="6145" width="1.83203125" style="43" customWidth="1"/>
    <col min="6146" max="6146" width="6.83203125" style="43" customWidth="1"/>
    <col min="6147" max="6147" width="21.6640625" style="43" customWidth="1"/>
    <col min="6148" max="6148" width="13.83203125" style="43" customWidth="1"/>
    <col min="6149" max="6149" width="14" style="43" customWidth="1"/>
    <col min="6150" max="6150" width="3.1640625" style="43" customWidth="1"/>
    <col min="6151" max="6151" width="11.6640625" style="43" bestFit="1" customWidth="1"/>
    <col min="6152" max="6152" width="2.5" style="43" customWidth="1"/>
    <col min="6153" max="6153" width="11.6640625" style="43" bestFit="1" customWidth="1"/>
    <col min="6154" max="6154" width="15.1640625" style="43" customWidth="1"/>
    <col min="6155" max="6155" width="14.1640625" style="43" customWidth="1"/>
    <col min="6156" max="6156" width="13.33203125" style="43" customWidth="1"/>
    <col min="6157" max="6157" width="12.5" style="43" customWidth="1"/>
    <col min="6158" max="6159" width="13.5" style="43" customWidth="1"/>
    <col min="6160" max="6400" width="10.83203125" style="43"/>
    <col min="6401" max="6401" width="1.83203125" style="43" customWidth="1"/>
    <col min="6402" max="6402" width="6.83203125" style="43" customWidth="1"/>
    <col min="6403" max="6403" width="21.6640625" style="43" customWidth="1"/>
    <col min="6404" max="6404" width="13.83203125" style="43" customWidth="1"/>
    <col min="6405" max="6405" width="14" style="43" customWidth="1"/>
    <col min="6406" max="6406" width="3.1640625" style="43" customWidth="1"/>
    <col min="6407" max="6407" width="11.6640625" style="43" bestFit="1" customWidth="1"/>
    <col min="6408" max="6408" width="2.5" style="43" customWidth="1"/>
    <col min="6409" max="6409" width="11.6640625" style="43" bestFit="1" customWidth="1"/>
    <col min="6410" max="6410" width="15.1640625" style="43" customWidth="1"/>
    <col min="6411" max="6411" width="14.1640625" style="43" customWidth="1"/>
    <col min="6412" max="6412" width="13.33203125" style="43" customWidth="1"/>
    <col min="6413" max="6413" width="12.5" style="43" customWidth="1"/>
    <col min="6414" max="6415" width="13.5" style="43" customWidth="1"/>
    <col min="6416" max="6656" width="10.83203125" style="43"/>
    <col min="6657" max="6657" width="1.83203125" style="43" customWidth="1"/>
    <col min="6658" max="6658" width="6.83203125" style="43" customWidth="1"/>
    <col min="6659" max="6659" width="21.6640625" style="43" customWidth="1"/>
    <col min="6660" max="6660" width="13.83203125" style="43" customWidth="1"/>
    <col min="6661" max="6661" width="14" style="43" customWidth="1"/>
    <col min="6662" max="6662" width="3.1640625" style="43" customWidth="1"/>
    <col min="6663" max="6663" width="11.6640625" style="43" bestFit="1" customWidth="1"/>
    <col min="6664" max="6664" width="2.5" style="43" customWidth="1"/>
    <col min="6665" max="6665" width="11.6640625" style="43" bestFit="1" customWidth="1"/>
    <col min="6666" max="6666" width="15.1640625" style="43" customWidth="1"/>
    <col min="6667" max="6667" width="14.1640625" style="43" customWidth="1"/>
    <col min="6668" max="6668" width="13.33203125" style="43" customWidth="1"/>
    <col min="6669" max="6669" width="12.5" style="43" customWidth="1"/>
    <col min="6670" max="6671" width="13.5" style="43" customWidth="1"/>
    <col min="6672" max="6912" width="10.83203125" style="43"/>
    <col min="6913" max="6913" width="1.83203125" style="43" customWidth="1"/>
    <col min="6914" max="6914" width="6.83203125" style="43" customWidth="1"/>
    <col min="6915" max="6915" width="21.6640625" style="43" customWidth="1"/>
    <col min="6916" max="6916" width="13.83203125" style="43" customWidth="1"/>
    <col min="6917" max="6917" width="14" style="43" customWidth="1"/>
    <col min="6918" max="6918" width="3.1640625" style="43" customWidth="1"/>
    <col min="6919" max="6919" width="11.6640625" style="43" bestFit="1" customWidth="1"/>
    <col min="6920" max="6920" width="2.5" style="43" customWidth="1"/>
    <col min="6921" max="6921" width="11.6640625" style="43" bestFit="1" customWidth="1"/>
    <col min="6922" max="6922" width="15.1640625" style="43" customWidth="1"/>
    <col min="6923" max="6923" width="14.1640625" style="43" customWidth="1"/>
    <col min="6924" max="6924" width="13.33203125" style="43" customWidth="1"/>
    <col min="6925" max="6925" width="12.5" style="43" customWidth="1"/>
    <col min="6926" max="6927" width="13.5" style="43" customWidth="1"/>
    <col min="6928" max="7168" width="10.83203125" style="43"/>
    <col min="7169" max="7169" width="1.83203125" style="43" customWidth="1"/>
    <col min="7170" max="7170" width="6.83203125" style="43" customWidth="1"/>
    <col min="7171" max="7171" width="21.6640625" style="43" customWidth="1"/>
    <col min="7172" max="7172" width="13.83203125" style="43" customWidth="1"/>
    <col min="7173" max="7173" width="14" style="43" customWidth="1"/>
    <col min="7174" max="7174" width="3.1640625" style="43" customWidth="1"/>
    <col min="7175" max="7175" width="11.6640625" style="43" bestFit="1" customWidth="1"/>
    <col min="7176" max="7176" width="2.5" style="43" customWidth="1"/>
    <col min="7177" max="7177" width="11.6640625" style="43" bestFit="1" customWidth="1"/>
    <col min="7178" max="7178" width="15.1640625" style="43" customWidth="1"/>
    <col min="7179" max="7179" width="14.1640625" style="43" customWidth="1"/>
    <col min="7180" max="7180" width="13.33203125" style="43" customWidth="1"/>
    <col min="7181" max="7181" width="12.5" style="43" customWidth="1"/>
    <col min="7182" max="7183" width="13.5" style="43" customWidth="1"/>
    <col min="7184" max="7424" width="10.83203125" style="43"/>
    <col min="7425" max="7425" width="1.83203125" style="43" customWidth="1"/>
    <col min="7426" max="7426" width="6.83203125" style="43" customWidth="1"/>
    <col min="7427" max="7427" width="21.6640625" style="43" customWidth="1"/>
    <col min="7428" max="7428" width="13.83203125" style="43" customWidth="1"/>
    <col min="7429" max="7429" width="14" style="43" customWidth="1"/>
    <col min="7430" max="7430" width="3.1640625" style="43" customWidth="1"/>
    <col min="7431" max="7431" width="11.6640625" style="43" bestFit="1" customWidth="1"/>
    <col min="7432" max="7432" width="2.5" style="43" customWidth="1"/>
    <col min="7433" max="7433" width="11.6640625" style="43" bestFit="1" customWidth="1"/>
    <col min="7434" max="7434" width="15.1640625" style="43" customWidth="1"/>
    <col min="7435" max="7435" width="14.1640625" style="43" customWidth="1"/>
    <col min="7436" max="7436" width="13.33203125" style="43" customWidth="1"/>
    <col min="7437" max="7437" width="12.5" style="43" customWidth="1"/>
    <col min="7438" max="7439" width="13.5" style="43" customWidth="1"/>
    <col min="7440" max="7680" width="10.83203125" style="43"/>
    <col min="7681" max="7681" width="1.83203125" style="43" customWidth="1"/>
    <col min="7682" max="7682" width="6.83203125" style="43" customWidth="1"/>
    <col min="7683" max="7683" width="21.6640625" style="43" customWidth="1"/>
    <col min="7684" max="7684" width="13.83203125" style="43" customWidth="1"/>
    <col min="7685" max="7685" width="14" style="43" customWidth="1"/>
    <col min="7686" max="7686" width="3.1640625" style="43" customWidth="1"/>
    <col min="7687" max="7687" width="11.6640625" style="43" bestFit="1" customWidth="1"/>
    <col min="7688" max="7688" width="2.5" style="43" customWidth="1"/>
    <col min="7689" max="7689" width="11.6640625" style="43" bestFit="1" customWidth="1"/>
    <col min="7690" max="7690" width="15.1640625" style="43" customWidth="1"/>
    <col min="7691" max="7691" width="14.1640625" style="43" customWidth="1"/>
    <col min="7692" max="7692" width="13.33203125" style="43" customWidth="1"/>
    <col min="7693" max="7693" width="12.5" style="43" customWidth="1"/>
    <col min="7694" max="7695" width="13.5" style="43" customWidth="1"/>
    <col min="7696" max="7936" width="10.83203125" style="43"/>
    <col min="7937" max="7937" width="1.83203125" style="43" customWidth="1"/>
    <col min="7938" max="7938" width="6.83203125" style="43" customWidth="1"/>
    <col min="7939" max="7939" width="21.6640625" style="43" customWidth="1"/>
    <col min="7940" max="7940" width="13.83203125" style="43" customWidth="1"/>
    <col min="7941" max="7941" width="14" style="43" customWidth="1"/>
    <col min="7942" max="7942" width="3.1640625" style="43" customWidth="1"/>
    <col min="7943" max="7943" width="11.6640625" style="43" bestFit="1" customWidth="1"/>
    <col min="7944" max="7944" width="2.5" style="43" customWidth="1"/>
    <col min="7945" max="7945" width="11.6640625" style="43" bestFit="1" customWidth="1"/>
    <col min="7946" max="7946" width="15.1640625" style="43" customWidth="1"/>
    <col min="7947" max="7947" width="14.1640625" style="43" customWidth="1"/>
    <col min="7948" max="7948" width="13.33203125" style="43" customWidth="1"/>
    <col min="7949" max="7949" width="12.5" style="43" customWidth="1"/>
    <col min="7950" max="7951" width="13.5" style="43" customWidth="1"/>
    <col min="7952" max="8192" width="10.83203125" style="43"/>
    <col min="8193" max="8193" width="1.83203125" style="43" customWidth="1"/>
    <col min="8194" max="8194" width="6.83203125" style="43" customWidth="1"/>
    <col min="8195" max="8195" width="21.6640625" style="43" customWidth="1"/>
    <col min="8196" max="8196" width="13.83203125" style="43" customWidth="1"/>
    <col min="8197" max="8197" width="14" style="43" customWidth="1"/>
    <col min="8198" max="8198" width="3.1640625" style="43" customWidth="1"/>
    <col min="8199" max="8199" width="11.6640625" style="43" bestFit="1" customWidth="1"/>
    <col min="8200" max="8200" width="2.5" style="43" customWidth="1"/>
    <col min="8201" max="8201" width="11.6640625" style="43" bestFit="1" customWidth="1"/>
    <col min="8202" max="8202" width="15.1640625" style="43" customWidth="1"/>
    <col min="8203" max="8203" width="14.1640625" style="43" customWidth="1"/>
    <col min="8204" max="8204" width="13.33203125" style="43" customWidth="1"/>
    <col min="8205" max="8205" width="12.5" style="43" customWidth="1"/>
    <col min="8206" max="8207" width="13.5" style="43" customWidth="1"/>
    <col min="8208" max="8448" width="10.83203125" style="43"/>
    <col min="8449" max="8449" width="1.83203125" style="43" customWidth="1"/>
    <col min="8450" max="8450" width="6.83203125" style="43" customWidth="1"/>
    <col min="8451" max="8451" width="21.6640625" style="43" customWidth="1"/>
    <col min="8452" max="8452" width="13.83203125" style="43" customWidth="1"/>
    <col min="8453" max="8453" width="14" style="43" customWidth="1"/>
    <col min="8454" max="8454" width="3.1640625" style="43" customWidth="1"/>
    <col min="8455" max="8455" width="11.6640625" style="43" bestFit="1" customWidth="1"/>
    <col min="8456" max="8456" width="2.5" style="43" customWidth="1"/>
    <col min="8457" max="8457" width="11.6640625" style="43" bestFit="1" customWidth="1"/>
    <col min="8458" max="8458" width="15.1640625" style="43" customWidth="1"/>
    <col min="8459" max="8459" width="14.1640625" style="43" customWidth="1"/>
    <col min="8460" max="8460" width="13.33203125" style="43" customWidth="1"/>
    <col min="8461" max="8461" width="12.5" style="43" customWidth="1"/>
    <col min="8462" max="8463" width="13.5" style="43" customWidth="1"/>
    <col min="8464" max="8704" width="10.83203125" style="43"/>
    <col min="8705" max="8705" width="1.83203125" style="43" customWidth="1"/>
    <col min="8706" max="8706" width="6.83203125" style="43" customWidth="1"/>
    <col min="8707" max="8707" width="21.6640625" style="43" customWidth="1"/>
    <col min="8708" max="8708" width="13.83203125" style="43" customWidth="1"/>
    <col min="8709" max="8709" width="14" style="43" customWidth="1"/>
    <col min="8710" max="8710" width="3.1640625" style="43" customWidth="1"/>
    <col min="8711" max="8711" width="11.6640625" style="43" bestFit="1" customWidth="1"/>
    <col min="8712" max="8712" width="2.5" style="43" customWidth="1"/>
    <col min="8713" max="8713" width="11.6640625" style="43" bestFit="1" customWidth="1"/>
    <col min="8714" max="8714" width="15.1640625" style="43" customWidth="1"/>
    <col min="8715" max="8715" width="14.1640625" style="43" customWidth="1"/>
    <col min="8716" max="8716" width="13.33203125" style="43" customWidth="1"/>
    <col min="8717" max="8717" width="12.5" style="43" customWidth="1"/>
    <col min="8718" max="8719" width="13.5" style="43" customWidth="1"/>
    <col min="8720" max="8960" width="10.83203125" style="43"/>
    <col min="8961" max="8961" width="1.83203125" style="43" customWidth="1"/>
    <col min="8962" max="8962" width="6.83203125" style="43" customWidth="1"/>
    <col min="8963" max="8963" width="21.6640625" style="43" customWidth="1"/>
    <col min="8964" max="8964" width="13.83203125" style="43" customWidth="1"/>
    <col min="8965" max="8965" width="14" style="43" customWidth="1"/>
    <col min="8966" max="8966" width="3.1640625" style="43" customWidth="1"/>
    <col min="8967" max="8967" width="11.6640625" style="43" bestFit="1" customWidth="1"/>
    <col min="8968" max="8968" width="2.5" style="43" customWidth="1"/>
    <col min="8969" max="8969" width="11.6640625" style="43" bestFit="1" customWidth="1"/>
    <col min="8970" max="8970" width="15.1640625" style="43" customWidth="1"/>
    <col min="8971" max="8971" width="14.1640625" style="43" customWidth="1"/>
    <col min="8972" max="8972" width="13.33203125" style="43" customWidth="1"/>
    <col min="8973" max="8973" width="12.5" style="43" customWidth="1"/>
    <col min="8974" max="8975" width="13.5" style="43" customWidth="1"/>
    <col min="8976" max="9216" width="10.83203125" style="43"/>
    <col min="9217" max="9217" width="1.83203125" style="43" customWidth="1"/>
    <col min="9218" max="9218" width="6.83203125" style="43" customWidth="1"/>
    <col min="9219" max="9219" width="21.6640625" style="43" customWidth="1"/>
    <col min="9220" max="9220" width="13.83203125" style="43" customWidth="1"/>
    <col min="9221" max="9221" width="14" style="43" customWidth="1"/>
    <col min="9222" max="9222" width="3.1640625" style="43" customWidth="1"/>
    <col min="9223" max="9223" width="11.6640625" style="43" bestFit="1" customWidth="1"/>
    <col min="9224" max="9224" width="2.5" style="43" customWidth="1"/>
    <col min="9225" max="9225" width="11.6640625" style="43" bestFit="1" customWidth="1"/>
    <col min="9226" max="9226" width="15.1640625" style="43" customWidth="1"/>
    <col min="9227" max="9227" width="14.1640625" style="43" customWidth="1"/>
    <col min="9228" max="9228" width="13.33203125" style="43" customWidth="1"/>
    <col min="9229" max="9229" width="12.5" style="43" customWidth="1"/>
    <col min="9230" max="9231" width="13.5" style="43" customWidth="1"/>
    <col min="9232" max="9472" width="10.83203125" style="43"/>
    <col min="9473" max="9473" width="1.83203125" style="43" customWidth="1"/>
    <col min="9474" max="9474" width="6.83203125" style="43" customWidth="1"/>
    <col min="9475" max="9475" width="21.6640625" style="43" customWidth="1"/>
    <col min="9476" max="9476" width="13.83203125" style="43" customWidth="1"/>
    <col min="9477" max="9477" width="14" style="43" customWidth="1"/>
    <col min="9478" max="9478" width="3.1640625" style="43" customWidth="1"/>
    <col min="9479" max="9479" width="11.6640625" style="43" bestFit="1" customWidth="1"/>
    <col min="9480" max="9480" width="2.5" style="43" customWidth="1"/>
    <col min="9481" max="9481" width="11.6640625" style="43" bestFit="1" customWidth="1"/>
    <col min="9482" max="9482" width="15.1640625" style="43" customWidth="1"/>
    <col min="9483" max="9483" width="14.1640625" style="43" customWidth="1"/>
    <col min="9484" max="9484" width="13.33203125" style="43" customWidth="1"/>
    <col min="9485" max="9485" width="12.5" style="43" customWidth="1"/>
    <col min="9486" max="9487" width="13.5" style="43" customWidth="1"/>
    <col min="9488" max="9728" width="10.83203125" style="43"/>
    <col min="9729" max="9729" width="1.83203125" style="43" customWidth="1"/>
    <col min="9730" max="9730" width="6.83203125" style="43" customWidth="1"/>
    <col min="9731" max="9731" width="21.6640625" style="43" customWidth="1"/>
    <col min="9732" max="9732" width="13.83203125" style="43" customWidth="1"/>
    <col min="9733" max="9733" width="14" style="43" customWidth="1"/>
    <col min="9734" max="9734" width="3.1640625" style="43" customWidth="1"/>
    <col min="9735" max="9735" width="11.6640625" style="43" bestFit="1" customWidth="1"/>
    <col min="9736" max="9736" width="2.5" style="43" customWidth="1"/>
    <col min="9737" max="9737" width="11.6640625" style="43" bestFit="1" customWidth="1"/>
    <col min="9738" max="9738" width="15.1640625" style="43" customWidth="1"/>
    <col min="9739" max="9739" width="14.1640625" style="43" customWidth="1"/>
    <col min="9740" max="9740" width="13.33203125" style="43" customWidth="1"/>
    <col min="9741" max="9741" width="12.5" style="43" customWidth="1"/>
    <col min="9742" max="9743" width="13.5" style="43" customWidth="1"/>
    <col min="9744" max="9984" width="10.83203125" style="43"/>
    <col min="9985" max="9985" width="1.83203125" style="43" customWidth="1"/>
    <col min="9986" max="9986" width="6.83203125" style="43" customWidth="1"/>
    <col min="9987" max="9987" width="21.6640625" style="43" customWidth="1"/>
    <col min="9988" max="9988" width="13.83203125" style="43" customWidth="1"/>
    <col min="9989" max="9989" width="14" style="43" customWidth="1"/>
    <col min="9990" max="9990" width="3.1640625" style="43" customWidth="1"/>
    <col min="9991" max="9991" width="11.6640625" style="43" bestFit="1" customWidth="1"/>
    <col min="9992" max="9992" width="2.5" style="43" customWidth="1"/>
    <col min="9993" max="9993" width="11.6640625" style="43" bestFit="1" customWidth="1"/>
    <col min="9994" max="9994" width="15.1640625" style="43" customWidth="1"/>
    <col min="9995" max="9995" width="14.1640625" style="43" customWidth="1"/>
    <col min="9996" max="9996" width="13.33203125" style="43" customWidth="1"/>
    <col min="9997" max="9997" width="12.5" style="43" customWidth="1"/>
    <col min="9998" max="9999" width="13.5" style="43" customWidth="1"/>
    <col min="10000" max="10240" width="10.83203125" style="43"/>
    <col min="10241" max="10241" width="1.83203125" style="43" customWidth="1"/>
    <col min="10242" max="10242" width="6.83203125" style="43" customWidth="1"/>
    <col min="10243" max="10243" width="21.6640625" style="43" customWidth="1"/>
    <col min="10244" max="10244" width="13.83203125" style="43" customWidth="1"/>
    <col min="10245" max="10245" width="14" style="43" customWidth="1"/>
    <col min="10246" max="10246" width="3.1640625" style="43" customWidth="1"/>
    <col min="10247" max="10247" width="11.6640625" style="43" bestFit="1" customWidth="1"/>
    <col min="10248" max="10248" width="2.5" style="43" customWidth="1"/>
    <col min="10249" max="10249" width="11.6640625" style="43" bestFit="1" customWidth="1"/>
    <col min="10250" max="10250" width="15.1640625" style="43" customWidth="1"/>
    <col min="10251" max="10251" width="14.1640625" style="43" customWidth="1"/>
    <col min="10252" max="10252" width="13.33203125" style="43" customWidth="1"/>
    <col min="10253" max="10253" width="12.5" style="43" customWidth="1"/>
    <col min="10254" max="10255" width="13.5" style="43" customWidth="1"/>
    <col min="10256" max="10496" width="10.83203125" style="43"/>
    <col min="10497" max="10497" width="1.83203125" style="43" customWidth="1"/>
    <col min="10498" max="10498" width="6.83203125" style="43" customWidth="1"/>
    <col min="10499" max="10499" width="21.6640625" style="43" customWidth="1"/>
    <col min="10500" max="10500" width="13.83203125" style="43" customWidth="1"/>
    <col min="10501" max="10501" width="14" style="43" customWidth="1"/>
    <col min="10502" max="10502" width="3.1640625" style="43" customWidth="1"/>
    <col min="10503" max="10503" width="11.6640625" style="43" bestFit="1" customWidth="1"/>
    <col min="10504" max="10504" width="2.5" style="43" customWidth="1"/>
    <col min="10505" max="10505" width="11.6640625" style="43" bestFit="1" customWidth="1"/>
    <col min="10506" max="10506" width="15.1640625" style="43" customWidth="1"/>
    <col min="10507" max="10507" width="14.1640625" style="43" customWidth="1"/>
    <col min="10508" max="10508" width="13.33203125" style="43" customWidth="1"/>
    <col min="10509" max="10509" width="12.5" style="43" customWidth="1"/>
    <col min="10510" max="10511" width="13.5" style="43" customWidth="1"/>
    <col min="10512" max="10752" width="10.83203125" style="43"/>
    <col min="10753" max="10753" width="1.83203125" style="43" customWidth="1"/>
    <col min="10754" max="10754" width="6.83203125" style="43" customWidth="1"/>
    <col min="10755" max="10755" width="21.6640625" style="43" customWidth="1"/>
    <col min="10756" max="10756" width="13.83203125" style="43" customWidth="1"/>
    <col min="10757" max="10757" width="14" style="43" customWidth="1"/>
    <col min="10758" max="10758" width="3.1640625" style="43" customWidth="1"/>
    <col min="10759" max="10759" width="11.6640625" style="43" bestFit="1" customWidth="1"/>
    <col min="10760" max="10760" width="2.5" style="43" customWidth="1"/>
    <col min="10761" max="10761" width="11.6640625" style="43" bestFit="1" customWidth="1"/>
    <col min="10762" max="10762" width="15.1640625" style="43" customWidth="1"/>
    <col min="10763" max="10763" width="14.1640625" style="43" customWidth="1"/>
    <col min="10764" max="10764" width="13.33203125" style="43" customWidth="1"/>
    <col min="10765" max="10765" width="12.5" style="43" customWidth="1"/>
    <col min="10766" max="10767" width="13.5" style="43" customWidth="1"/>
    <col min="10768" max="11008" width="10.83203125" style="43"/>
    <col min="11009" max="11009" width="1.83203125" style="43" customWidth="1"/>
    <col min="11010" max="11010" width="6.83203125" style="43" customWidth="1"/>
    <col min="11011" max="11011" width="21.6640625" style="43" customWidth="1"/>
    <col min="11012" max="11012" width="13.83203125" style="43" customWidth="1"/>
    <col min="11013" max="11013" width="14" style="43" customWidth="1"/>
    <col min="11014" max="11014" width="3.1640625" style="43" customWidth="1"/>
    <col min="11015" max="11015" width="11.6640625" style="43" bestFit="1" customWidth="1"/>
    <col min="11016" max="11016" width="2.5" style="43" customWidth="1"/>
    <col min="11017" max="11017" width="11.6640625" style="43" bestFit="1" customWidth="1"/>
    <col min="11018" max="11018" width="15.1640625" style="43" customWidth="1"/>
    <col min="11019" max="11019" width="14.1640625" style="43" customWidth="1"/>
    <col min="11020" max="11020" width="13.33203125" style="43" customWidth="1"/>
    <col min="11021" max="11021" width="12.5" style="43" customWidth="1"/>
    <col min="11022" max="11023" width="13.5" style="43" customWidth="1"/>
    <col min="11024" max="11264" width="10.83203125" style="43"/>
    <col min="11265" max="11265" width="1.83203125" style="43" customWidth="1"/>
    <col min="11266" max="11266" width="6.83203125" style="43" customWidth="1"/>
    <col min="11267" max="11267" width="21.6640625" style="43" customWidth="1"/>
    <col min="11268" max="11268" width="13.83203125" style="43" customWidth="1"/>
    <col min="11269" max="11269" width="14" style="43" customWidth="1"/>
    <col min="11270" max="11270" width="3.1640625" style="43" customWidth="1"/>
    <col min="11271" max="11271" width="11.6640625" style="43" bestFit="1" customWidth="1"/>
    <col min="11272" max="11272" width="2.5" style="43" customWidth="1"/>
    <col min="11273" max="11273" width="11.6640625" style="43" bestFit="1" customWidth="1"/>
    <col min="11274" max="11274" width="15.1640625" style="43" customWidth="1"/>
    <col min="11275" max="11275" width="14.1640625" style="43" customWidth="1"/>
    <col min="11276" max="11276" width="13.33203125" style="43" customWidth="1"/>
    <col min="11277" max="11277" width="12.5" style="43" customWidth="1"/>
    <col min="11278" max="11279" width="13.5" style="43" customWidth="1"/>
    <col min="11280" max="11520" width="10.83203125" style="43"/>
    <col min="11521" max="11521" width="1.83203125" style="43" customWidth="1"/>
    <col min="11522" max="11522" width="6.83203125" style="43" customWidth="1"/>
    <col min="11523" max="11523" width="21.6640625" style="43" customWidth="1"/>
    <col min="11524" max="11524" width="13.83203125" style="43" customWidth="1"/>
    <col min="11525" max="11525" width="14" style="43" customWidth="1"/>
    <col min="11526" max="11526" width="3.1640625" style="43" customWidth="1"/>
    <col min="11527" max="11527" width="11.6640625" style="43" bestFit="1" customWidth="1"/>
    <col min="11528" max="11528" width="2.5" style="43" customWidth="1"/>
    <col min="11529" max="11529" width="11.6640625" style="43" bestFit="1" customWidth="1"/>
    <col min="11530" max="11530" width="15.1640625" style="43" customWidth="1"/>
    <col min="11531" max="11531" width="14.1640625" style="43" customWidth="1"/>
    <col min="11532" max="11532" width="13.33203125" style="43" customWidth="1"/>
    <col min="11533" max="11533" width="12.5" style="43" customWidth="1"/>
    <col min="11534" max="11535" width="13.5" style="43" customWidth="1"/>
    <col min="11536" max="11776" width="10.83203125" style="43"/>
    <col min="11777" max="11777" width="1.83203125" style="43" customWidth="1"/>
    <col min="11778" max="11778" width="6.83203125" style="43" customWidth="1"/>
    <col min="11779" max="11779" width="21.6640625" style="43" customWidth="1"/>
    <col min="11780" max="11780" width="13.83203125" style="43" customWidth="1"/>
    <col min="11781" max="11781" width="14" style="43" customWidth="1"/>
    <col min="11782" max="11782" width="3.1640625" style="43" customWidth="1"/>
    <col min="11783" max="11783" width="11.6640625" style="43" bestFit="1" customWidth="1"/>
    <col min="11784" max="11784" width="2.5" style="43" customWidth="1"/>
    <col min="11785" max="11785" width="11.6640625" style="43" bestFit="1" customWidth="1"/>
    <col min="11786" max="11786" width="15.1640625" style="43" customWidth="1"/>
    <col min="11787" max="11787" width="14.1640625" style="43" customWidth="1"/>
    <col min="11788" max="11788" width="13.33203125" style="43" customWidth="1"/>
    <col min="11789" max="11789" width="12.5" style="43" customWidth="1"/>
    <col min="11790" max="11791" width="13.5" style="43" customWidth="1"/>
    <col min="11792" max="12032" width="10.83203125" style="43"/>
    <col min="12033" max="12033" width="1.83203125" style="43" customWidth="1"/>
    <col min="12034" max="12034" width="6.83203125" style="43" customWidth="1"/>
    <col min="12035" max="12035" width="21.6640625" style="43" customWidth="1"/>
    <col min="12036" max="12036" width="13.83203125" style="43" customWidth="1"/>
    <col min="12037" max="12037" width="14" style="43" customWidth="1"/>
    <col min="12038" max="12038" width="3.1640625" style="43" customWidth="1"/>
    <col min="12039" max="12039" width="11.6640625" style="43" bestFit="1" customWidth="1"/>
    <col min="12040" max="12040" width="2.5" style="43" customWidth="1"/>
    <col min="12041" max="12041" width="11.6640625" style="43" bestFit="1" customWidth="1"/>
    <col min="12042" max="12042" width="15.1640625" style="43" customWidth="1"/>
    <col min="12043" max="12043" width="14.1640625" style="43" customWidth="1"/>
    <col min="12044" max="12044" width="13.33203125" style="43" customWidth="1"/>
    <col min="12045" max="12045" width="12.5" style="43" customWidth="1"/>
    <col min="12046" max="12047" width="13.5" style="43" customWidth="1"/>
    <col min="12048" max="12288" width="10.83203125" style="43"/>
    <col min="12289" max="12289" width="1.83203125" style="43" customWidth="1"/>
    <col min="12290" max="12290" width="6.83203125" style="43" customWidth="1"/>
    <col min="12291" max="12291" width="21.6640625" style="43" customWidth="1"/>
    <col min="12292" max="12292" width="13.83203125" style="43" customWidth="1"/>
    <col min="12293" max="12293" width="14" style="43" customWidth="1"/>
    <col min="12294" max="12294" width="3.1640625" style="43" customWidth="1"/>
    <col min="12295" max="12295" width="11.6640625" style="43" bestFit="1" customWidth="1"/>
    <col min="12296" max="12296" width="2.5" style="43" customWidth="1"/>
    <col min="12297" max="12297" width="11.6640625" style="43" bestFit="1" customWidth="1"/>
    <col min="12298" max="12298" width="15.1640625" style="43" customWidth="1"/>
    <col min="12299" max="12299" width="14.1640625" style="43" customWidth="1"/>
    <col min="12300" max="12300" width="13.33203125" style="43" customWidth="1"/>
    <col min="12301" max="12301" width="12.5" style="43" customWidth="1"/>
    <col min="12302" max="12303" width="13.5" style="43" customWidth="1"/>
    <col min="12304" max="12544" width="10.83203125" style="43"/>
    <col min="12545" max="12545" width="1.83203125" style="43" customWidth="1"/>
    <col min="12546" max="12546" width="6.83203125" style="43" customWidth="1"/>
    <col min="12547" max="12547" width="21.6640625" style="43" customWidth="1"/>
    <col min="12548" max="12548" width="13.83203125" style="43" customWidth="1"/>
    <col min="12549" max="12549" width="14" style="43" customWidth="1"/>
    <col min="12550" max="12550" width="3.1640625" style="43" customWidth="1"/>
    <col min="12551" max="12551" width="11.6640625" style="43" bestFit="1" customWidth="1"/>
    <col min="12552" max="12552" width="2.5" style="43" customWidth="1"/>
    <col min="12553" max="12553" width="11.6640625" style="43" bestFit="1" customWidth="1"/>
    <col min="12554" max="12554" width="15.1640625" style="43" customWidth="1"/>
    <col min="12555" max="12555" width="14.1640625" style="43" customWidth="1"/>
    <col min="12556" max="12556" width="13.33203125" style="43" customWidth="1"/>
    <col min="12557" max="12557" width="12.5" style="43" customWidth="1"/>
    <col min="12558" max="12559" width="13.5" style="43" customWidth="1"/>
    <col min="12560" max="12800" width="10.83203125" style="43"/>
    <col min="12801" max="12801" width="1.83203125" style="43" customWidth="1"/>
    <col min="12802" max="12802" width="6.83203125" style="43" customWidth="1"/>
    <col min="12803" max="12803" width="21.6640625" style="43" customWidth="1"/>
    <col min="12804" max="12804" width="13.83203125" style="43" customWidth="1"/>
    <col min="12805" max="12805" width="14" style="43" customWidth="1"/>
    <col min="12806" max="12806" width="3.1640625" style="43" customWidth="1"/>
    <col min="12807" max="12807" width="11.6640625" style="43" bestFit="1" customWidth="1"/>
    <col min="12808" max="12808" width="2.5" style="43" customWidth="1"/>
    <col min="12809" max="12809" width="11.6640625" style="43" bestFit="1" customWidth="1"/>
    <col min="12810" max="12810" width="15.1640625" style="43" customWidth="1"/>
    <col min="12811" max="12811" width="14.1640625" style="43" customWidth="1"/>
    <col min="12812" max="12812" width="13.33203125" style="43" customWidth="1"/>
    <col min="12813" max="12813" width="12.5" style="43" customWidth="1"/>
    <col min="12814" max="12815" width="13.5" style="43" customWidth="1"/>
    <col min="12816" max="13056" width="10.83203125" style="43"/>
    <col min="13057" max="13057" width="1.83203125" style="43" customWidth="1"/>
    <col min="13058" max="13058" width="6.83203125" style="43" customWidth="1"/>
    <col min="13059" max="13059" width="21.6640625" style="43" customWidth="1"/>
    <col min="13060" max="13060" width="13.83203125" style="43" customWidth="1"/>
    <col min="13061" max="13061" width="14" style="43" customWidth="1"/>
    <col min="13062" max="13062" width="3.1640625" style="43" customWidth="1"/>
    <col min="13063" max="13063" width="11.6640625" style="43" bestFit="1" customWidth="1"/>
    <col min="13064" max="13064" width="2.5" style="43" customWidth="1"/>
    <col min="13065" max="13065" width="11.6640625" style="43" bestFit="1" customWidth="1"/>
    <col min="13066" max="13066" width="15.1640625" style="43" customWidth="1"/>
    <col min="13067" max="13067" width="14.1640625" style="43" customWidth="1"/>
    <col min="13068" max="13068" width="13.33203125" style="43" customWidth="1"/>
    <col min="13069" max="13069" width="12.5" style="43" customWidth="1"/>
    <col min="13070" max="13071" width="13.5" style="43" customWidth="1"/>
    <col min="13072" max="13312" width="10.83203125" style="43"/>
    <col min="13313" max="13313" width="1.83203125" style="43" customWidth="1"/>
    <col min="13314" max="13314" width="6.83203125" style="43" customWidth="1"/>
    <col min="13315" max="13315" width="21.6640625" style="43" customWidth="1"/>
    <col min="13316" max="13316" width="13.83203125" style="43" customWidth="1"/>
    <col min="13317" max="13317" width="14" style="43" customWidth="1"/>
    <col min="13318" max="13318" width="3.1640625" style="43" customWidth="1"/>
    <col min="13319" max="13319" width="11.6640625" style="43" bestFit="1" customWidth="1"/>
    <col min="13320" max="13320" width="2.5" style="43" customWidth="1"/>
    <col min="13321" max="13321" width="11.6640625" style="43" bestFit="1" customWidth="1"/>
    <col min="13322" max="13322" width="15.1640625" style="43" customWidth="1"/>
    <col min="13323" max="13323" width="14.1640625" style="43" customWidth="1"/>
    <col min="13324" max="13324" width="13.33203125" style="43" customWidth="1"/>
    <col min="13325" max="13325" width="12.5" style="43" customWidth="1"/>
    <col min="13326" max="13327" width="13.5" style="43" customWidth="1"/>
    <col min="13328" max="13568" width="10.83203125" style="43"/>
    <col min="13569" max="13569" width="1.83203125" style="43" customWidth="1"/>
    <col min="13570" max="13570" width="6.83203125" style="43" customWidth="1"/>
    <col min="13571" max="13571" width="21.6640625" style="43" customWidth="1"/>
    <col min="13572" max="13572" width="13.83203125" style="43" customWidth="1"/>
    <col min="13573" max="13573" width="14" style="43" customWidth="1"/>
    <col min="13574" max="13574" width="3.1640625" style="43" customWidth="1"/>
    <col min="13575" max="13575" width="11.6640625" style="43" bestFit="1" customWidth="1"/>
    <col min="13576" max="13576" width="2.5" style="43" customWidth="1"/>
    <col min="13577" max="13577" width="11.6640625" style="43" bestFit="1" customWidth="1"/>
    <col min="13578" max="13578" width="15.1640625" style="43" customWidth="1"/>
    <col min="13579" max="13579" width="14.1640625" style="43" customWidth="1"/>
    <col min="13580" max="13580" width="13.33203125" style="43" customWidth="1"/>
    <col min="13581" max="13581" width="12.5" style="43" customWidth="1"/>
    <col min="13582" max="13583" width="13.5" style="43" customWidth="1"/>
    <col min="13584" max="13824" width="10.83203125" style="43"/>
    <col min="13825" max="13825" width="1.83203125" style="43" customWidth="1"/>
    <col min="13826" max="13826" width="6.83203125" style="43" customWidth="1"/>
    <col min="13827" max="13827" width="21.6640625" style="43" customWidth="1"/>
    <col min="13828" max="13828" width="13.83203125" style="43" customWidth="1"/>
    <col min="13829" max="13829" width="14" style="43" customWidth="1"/>
    <col min="13830" max="13830" width="3.1640625" style="43" customWidth="1"/>
    <col min="13831" max="13831" width="11.6640625" style="43" bestFit="1" customWidth="1"/>
    <col min="13832" max="13832" width="2.5" style="43" customWidth="1"/>
    <col min="13833" max="13833" width="11.6640625" style="43" bestFit="1" customWidth="1"/>
    <col min="13834" max="13834" width="15.1640625" style="43" customWidth="1"/>
    <col min="13835" max="13835" width="14.1640625" style="43" customWidth="1"/>
    <col min="13836" max="13836" width="13.33203125" style="43" customWidth="1"/>
    <col min="13837" max="13837" width="12.5" style="43" customWidth="1"/>
    <col min="13838" max="13839" width="13.5" style="43" customWidth="1"/>
    <col min="13840" max="14080" width="10.83203125" style="43"/>
    <col min="14081" max="14081" width="1.83203125" style="43" customWidth="1"/>
    <col min="14082" max="14082" width="6.83203125" style="43" customWidth="1"/>
    <col min="14083" max="14083" width="21.6640625" style="43" customWidth="1"/>
    <col min="14084" max="14084" width="13.83203125" style="43" customWidth="1"/>
    <col min="14085" max="14085" width="14" style="43" customWidth="1"/>
    <col min="14086" max="14086" width="3.1640625" style="43" customWidth="1"/>
    <col min="14087" max="14087" width="11.6640625" style="43" bestFit="1" customWidth="1"/>
    <col min="14088" max="14088" width="2.5" style="43" customWidth="1"/>
    <col min="14089" max="14089" width="11.6640625" style="43" bestFit="1" customWidth="1"/>
    <col min="14090" max="14090" width="15.1640625" style="43" customWidth="1"/>
    <col min="14091" max="14091" width="14.1640625" style="43" customWidth="1"/>
    <col min="14092" max="14092" width="13.33203125" style="43" customWidth="1"/>
    <col min="14093" max="14093" width="12.5" style="43" customWidth="1"/>
    <col min="14094" max="14095" width="13.5" style="43" customWidth="1"/>
    <col min="14096" max="14336" width="10.83203125" style="43"/>
    <col min="14337" max="14337" width="1.83203125" style="43" customWidth="1"/>
    <col min="14338" max="14338" width="6.83203125" style="43" customWidth="1"/>
    <col min="14339" max="14339" width="21.6640625" style="43" customWidth="1"/>
    <col min="14340" max="14340" width="13.83203125" style="43" customWidth="1"/>
    <col min="14341" max="14341" width="14" style="43" customWidth="1"/>
    <col min="14342" max="14342" width="3.1640625" style="43" customWidth="1"/>
    <col min="14343" max="14343" width="11.6640625" style="43" bestFit="1" customWidth="1"/>
    <col min="14344" max="14344" width="2.5" style="43" customWidth="1"/>
    <col min="14345" max="14345" width="11.6640625" style="43" bestFit="1" customWidth="1"/>
    <col min="14346" max="14346" width="15.1640625" style="43" customWidth="1"/>
    <col min="14347" max="14347" width="14.1640625" style="43" customWidth="1"/>
    <col min="14348" max="14348" width="13.33203125" style="43" customWidth="1"/>
    <col min="14349" max="14349" width="12.5" style="43" customWidth="1"/>
    <col min="14350" max="14351" width="13.5" style="43" customWidth="1"/>
    <col min="14352" max="14592" width="10.83203125" style="43"/>
    <col min="14593" max="14593" width="1.83203125" style="43" customWidth="1"/>
    <col min="14594" max="14594" width="6.83203125" style="43" customWidth="1"/>
    <col min="14595" max="14595" width="21.6640625" style="43" customWidth="1"/>
    <col min="14596" max="14596" width="13.83203125" style="43" customWidth="1"/>
    <col min="14597" max="14597" width="14" style="43" customWidth="1"/>
    <col min="14598" max="14598" width="3.1640625" style="43" customWidth="1"/>
    <col min="14599" max="14599" width="11.6640625" style="43" bestFit="1" customWidth="1"/>
    <col min="14600" max="14600" width="2.5" style="43" customWidth="1"/>
    <col min="14601" max="14601" width="11.6640625" style="43" bestFit="1" customWidth="1"/>
    <col min="14602" max="14602" width="15.1640625" style="43" customWidth="1"/>
    <col min="14603" max="14603" width="14.1640625" style="43" customWidth="1"/>
    <col min="14604" max="14604" width="13.33203125" style="43" customWidth="1"/>
    <col min="14605" max="14605" width="12.5" style="43" customWidth="1"/>
    <col min="14606" max="14607" width="13.5" style="43" customWidth="1"/>
    <col min="14608" max="14848" width="10.83203125" style="43"/>
    <col min="14849" max="14849" width="1.83203125" style="43" customWidth="1"/>
    <col min="14850" max="14850" width="6.83203125" style="43" customWidth="1"/>
    <col min="14851" max="14851" width="21.6640625" style="43" customWidth="1"/>
    <col min="14852" max="14852" width="13.83203125" style="43" customWidth="1"/>
    <col min="14853" max="14853" width="14" style="43" customWidth="1"/>
    <col min="14854" max="14854" width="3.1640625" style="43" customWidth="1"/>
    <col min="14855" max="14855" width="11.6640625" style="43" bestFit="1" customWidth="1"/>
    <col min="14856" max="14856" width="2.5" style="43" customWidth="1"/>
    <col min="14857" max="14857" width="11.6640625" style="43" bestFit="1" customWidth="1"/>
    <col min="14858" max="14858" width="15.1640625" style="43" customWidth="1"/>
    <col min="14859" max="14859" width="14.1640625" style="43" customWidth="1"/>
    <col min="14860" max="14860" width="13.33203125" style="43" customWidth="1"/>
    <col min="14861" max="14861" width="12.5" style="43" customWidth="1"/>
    <col min="14862" max="14863" width="13.5" style="43" customWidth="1"/>
    <col min="14864" max="15104" width="10.83203125" style="43"/>
    <col min="15105" max="15105" width="1.83203125" style="43" customWidth="1"/>
    <col min="15106" max="15106" width="6.83203125" style="43" customWidth="1"/>
    <col min="15107" max="15107" width="21.6640625" style="43" customWidth="1"/>
    <col min="15108" max="15108" width="13.83203125" style="43" customWidth="1"/>
    <col min="15109" max="15109" width="14" style="43" customWidth="1"/>
    <col min="15110" max="15110" width="3.1640625" style="43" customWidth="1"/>
    <col min="15111" max="15111" width="11.6640625" style="43" bestFit="1" customWidth="1"/>
    <col min="15112" max="15112" width="2.5" style="43" customWidth="1"/>
    <col min="15113" max="15113" width="11.6640625" style="43" bestFit="1" customWidth="1"/>
    <col min="15114" max="15114" width="15.1640625" style="43" customWidth="1"/>
    <col min="15115" max="15115" width="14.1640625" style="43" customWidth="1"/>
    <col min="15116" max="15116" width="13.33203125" style="43" customWidth="1"/>
    <col min="15117" max="15117" width="12.5" style="43" customWidth="1"/>
    <col min="15118" max="15119" width="13.5" style="43" customWidth="1"/>
    <col min="15120" max="15360" width="10.83203125" style="43"/>
    <col min="15361" max="15361" width="1.83203125" style="43" customWidth="1"/>
    <col min="15362" max="15362" width="6.83203125" style="43" customWidth="1"/>
    <col min="15363" max="15363" width="21.6640625" style="43" customWidth="1"/>
    <col min="15364" max="15364" width="13.83203125" style="43" customWidth="1"/>
    <col min="15365" max="15365" width="14" style="43" customWidth="1"/>
    <col min="15366" max="15366" width="3.1640625" style="43" customWidth="1"/>
    <col min="15367" max="15367" width="11.6640625" style="43" bestFit="1" customWidth="1"/>
    <col min="15368" max="15368" width="2.5" style="43" customWidth="1"/>
    <col min="15369" max="15369" width="11.6640625" style="43" bestFit="1" customWidth="1"/>
    <col min="15370" max="15370" width="15.1640625" style="43" customWidth="1"/>
    <col min="15371" max="15371" width="14.1640625" style="43" customWidth="1"/>
    <col min="15372" max="15372" width="13.33203125" style="43" customWidth="1"/>
    <col min="15373" max="15373" width="12.5" style="43" customWidth="1"/>
    <col min="15374" max="15375" width="13.5" style="43" customWidth="1"/>
    <col min="15376" max="15616" width="10.83203125" style="43"/>
    <col min="15617" max="15617" width="1.83203125" style="43" customWidth="1"/>
    <col min="15618" max="15618" width="6.83203125" style="43" customWidth="1"/>
    <col min="15619" max="15619" width="21.6640625" style="43" customWidth="1"/>
    <col min="15620" max="15620" width="13.83203125" style="43" customWidth="1"/>
    <col min="15621" max="15621" width="14" style="43" customWidth="1"/>
    <col min="15622" max="15622" width="3.1640625" style="43" customWidth="1"/>
    <col min="15623" max="15623" width="11.6640625" style="43" bestFit="1" customWidth="1"/>
    <col min="15624" max="15624" width="2.5" style="43" customWidth="1"/>
    <col min="15625" max="15625" width="11.6640625" style="43" bestFit="1" customWidth="1"/>
    <col min="15626" max="15626" width="15.1640625" style="43" customWidth="1"/>
    <col min="15627" max="15627" width="14.1640625" style="43" customWidth="1"/>
    <col min="15628" max="15628" width="13.33203125" style="43" customWidth="1"/>
    <col min="15629" max="15629" width="12.5" style="43" customWidth="1"/>
    <col min="15630" max="15631" width="13.5" style="43" customWidth="1"/>
    <col min="15632" max="15872" width="10.83203125" style="43"/>
    <col min="15873" max="15873" width="1.83203125" style="43" customWidth="1"/>
    <col min="15874" max="15874" width="6.83203125" style="43" customWidth="1"/>
    <col min="15875" max="15875" width="21.6640625" style="43" customWidth="1"/>
    <col min="15876" max="15876" width="13.83203125" style="43" customWidth="1"/>
    <col min="15877" max="15877" width="14" style="43" customWidth="1"/>
    <col min="15878" max="15878" width="3.1640625" style="43" customWidth="1"/>
    <col min="15879" max="15879" width="11.6640625" style="43" bestFit="1" customWidth="1"/>
    <col min="15880" max="15880" width="2.5" style="43" customWidth="1"/>
    <col min="15881" max="15881" width="11.6640625" style="43" bestFit="1" customWidth="1"/>
    <col min="15882" max="15882" width="15.1640625" style="43" customWidth="1"/>
    <col min="15883" max="15883" width="14.1640625" style="43" customWidth="1"/>
    <col min="15884" max="15884" width="13.33203125" style="43" customWidth="1"/>
    <col min="15885" max="15885" width="12.5" style="43" customWidth="1"/>
    <col min="15886" max="15887" width="13.5" style="43" customWidth="1"/>
    <col min="15888" max="16128" width="10.83203125" style="43"/>
    <col min="16129" max="16129" width="1.83203125" style="43" customWidth="1"/>
    <col min="16130" max="16130" width="6.83203125" style="43" customWidth="1"/>
    <col min="16131" max="16131" width="21.6640625" style="43" customWidth="1"/>
    <col min="16132" max="16132" width="13.83203125" style="43" customWidth="1"/>
    <col min="16133" max="16133" width="14" style="43" customWidth="1"/>
    <col min="16134" max="16134" width="3.1640625" style="43" customWidth="1"/>
    <col min="16135" max="16135" width="11.6640625" style="43" bestFit="1" customWidth="1"/>
    <col min="16136" max="16136" width="2.5" style="43" customWidth="1"/>
    <col min="16137" max="16137" width="11.6640625" style="43" bestFit="1" customWidth="1"/>
    <col min="16138" max="16138" width="15.1640625" style="43" customWidth="1"/>
    <col min="16139" max="16139" width="14.1640625" style="43" customWidth="1"/>
    <col min="16140" max="16140" width="13.33203125" style="43" customWidth="1"/>
    <col min="16141" max="16141" width="12.5" style="43" customWidth="1"/>
    <col min="16142" max="16143" width="13.5" style="43" customWidth="1"/>
    <col min="16144" max="16384" width="10.83203125" style="43"/>
  </cols>
  <sheetData>
    <row r="1" spans="1:19" ht="30" customHeight="1" x14ac:dyDescent="0.2">
      <c r="A1" s="42"/>
      <c r="B1" s="339" t="s">
        <v>298</v>
      </c>
      <c r="C1" s="339"/>
      <c r="D1" s="339"/>
      <c r="E1" s="339"/>
      <c r="F1" s="339"/>
      <c r="G1" s="339"/>
      <c r="H1" s="339"/>
      <c r="I1" s="339"/>
      <c r="J1" s="339"/>
      <c r="K1" s="339"/>
      <c r="L1" s="339"/>
      <c r="M1" s="339"/>
      <c r="N1" s="339"/>
      <c r="O1" s="339"/>
      <c r="P1" s="42"/>
    </row>
    <row r="2" spans="1:19" ht="15" customHeight="1" x14ac:dyDescent="0.2">
      <c r="A2" s="42"/>
      <c r="B2" s="44"/>
      <c r="C2" s="45"/>
      <c r="D2" s="45"/>
      <c r="E2" s="45"/>
      <c r="F2" s="45"/>
      <c r="G2" s="45"/>
      <c r="H2" s="45"/>
      <c r="I2" s="45"/>
      <c r="J2" s="45"/>
      <c r="K2" s="45"/>
      <c r="L2" s="45"/>
      <c r="M2" s="45"/>
      <c r="N2" s="45"/>
      <c r="O2" s="45"/>
      <c r="P2" s="42"/>
    </row>
    <row r="3" spans="1:19" ht="15" customHeight="1" x14ac:dyDescent="0.2">
      <c r="A3" s="42"/>
      <c r="B3" s="46" t="s">
        <v>173</v>
      </c>
      <c r="C3" s="45"/>
      <c r="D3" s="45"/>
      <c r="E3" s="45"/>
      <c r="F3" s="45"/>
      <c r="G3" s="45"/>
      <c r="H3" s="45"/>
      <c r="I3" s="45"/>
      <c r="J3" s="45"/>
      <c r="K3" s="45"/>
      <c r="L3" s="45"/>
      <c r="M3" s="45"/>
      <c r="N3" s="45"/>
      <c r="O3" s="45"/>
      <c r="P3" s="42"/>
    </row>
    <row r="4" spans="1:19" ht="35" customHeight="1" x14ac:dyDescent="0.2">
      <c r="B4" s="340" t="s">
        <v>299</v>
      </c>
      <c r="C4" s="340"/>
      <c r="D4" s="340"/>
      <c r="E4" s="340"/>
      <c r="F4" s="340"/>
      <c r="G4" s="340"/>
      <c r="H4" s="340"/>
      <c r="I4" s="340"/>
      <c r="J4" s="340"/>
      <c r="K4" s="340"/>
      <c r="L4" s="340"/>
      <c r="M4" s="340"/>
      <c r="N4" s="340"/>
      <c r="O4" s="340"/>
    </row>
    <row r="5" spans="1:19" ht="45" customHeight="1" x14ac:dyDescent="0.2">
      <c r="B5" s="341" t="s">
        <v>209</v>
      </c>
      <c r="C5" s="341"/>
      <c r="D5" s="341"/>
      <c r="E5" s="341"/>
      <c r="F5" s="341"/>
      <c r="G5" s="341"/>
      <c r="H5" s="341"/>
      <c r="I5" s="341"/>
      <c r="J5" s="341"/>
      <c r="K5" s="341"/>
      <c r="L5" s="341"/>
      <c r="M5" s="341"/>
      <c r="N5" s="341"/>
      <c r="O5" s="341"/>
    </row>
    <row r="6" spans="1:19" s="6" customFormat="1" ht="28.5" customHeight="1" x14ac:dyDescent="0.2">
      <c r="B6" s="291" t="s">
        <v>174</v>
      </c>
      <c r="C6" s="343" t="s">
        <v>175</v>
      </c>
      <c r="D6" s="343" t="s">
        <v>176</v>
      </c>
      <c r="E6" s="343"/>
      <c r="F6" s="345" t="s">
        <v>177</v>
      </c>
      <c r="G6" s="346"/>
      <c r="H6" s="346"/>
      <c r="I6" s="347"/>
      <c r="J6" s="345" t="s">
        <v>178</v>
      </c>
      <c r="K6" s="347"/>
      <c r="L6" s="348" t="s">
        <v>179</v>
      </c>
      <c r="M6" s="349"/>
      <c r="N6" s="350" t="s">
        <v>180</v>
      </c>
      <c r="O6" s="348"/>
      <c r="P6" s="7"/>
      <c r="Q6" s="7"/>
      <c r="R6" s="7"/>
      <c r="S6" s="7"/>
    </row>
    <row r="7" spans="1:19" s="6" customFormat="1" ht="15" x14ac:dyDescent="0.2">
      <c r="B7" s="342"/>
      <c r="C7" s="344"/>
      <c r="D7" s="115" t="s">
        <v>4</v>
      </c>
      <c r="E7" s="114" t="s">
        <v>5</v>
      </c>
      <c r="F7" s="336" t="s">
        <v>4</v>
      </c>
      <c r="G7" s="337"/>
      <c r="H7" s="336" t="s">
        <v>5</v>
      </c>
      <c r="I7" s="338"/>
      <c r="J7" s="87" t="s">
        <v>4</v>
      </c>
      <c r="K7" s="88" t="s">
        <v>5</v>
      </c>
      <c r="L7" s="62" t="s">
        <v>4</v>
      </c>
      <c r="M7" s="63" t="s">
        <v>5</v>
      </c>
      <c r="N7" s="62" t="s">
        <v>4</v>
      </c>
      <c r="O7" s="62" t="s">
        <v>5</v>
      </c>
      <c r="P7" s="7"/>
      <c r="Q7" s="7"/>
      <c r="R7" s="7"/>
      <c r="S7" s="7"/>
    </row>
    <row r="8" spans="1:19" x14ac:dyDescent="0.2">
      <c r="B8" s="116">
        <f>'Plan comptable'!C8</f>
        <v>1010</v>
      </c>
      <c r="C8" s="117" t="str">
        <f>'Plan comptable'!B8</f>
        <v>Encaisse</v>
      </c>
      <c r="D8" s="118">
        <f>'Balance de vérification'!F6</f>
        <v>13712</v>
      </c>
      <c r="E8" s="119">
        <v>0</v>
      </c>
      <c r="F8" s="190"/>
      <c r="G8" s="191">
        <v>0</v>
      </c>
      <c r="H8" s="190"/>
      <c r="I8" s="89">
        <v>0</v>
      </c>
      <c r="J8" s="89">
        <f>'Balance après régul. '!F6</f>
        <v>0</v>
      </c>
      <c r="K8" s="89">
        <f>E8</f>
        <v>0</v>
      </c>
      <c r="L8" s="64">
        <v>0</v>
      </c>
      <c r="M8" s="65">
        <v>0</v>
      </c>
      <c r="N8" s="64">
        <f>'Balance après fermet.'!F6</f>
        <v>0</v>
      </c>
      <c r="O8" s="64">
        <v>0</v>
      </c>
      <c r="P8" s="7"/>
      <c r="Q8" s="7"/>
      <c r="R8" s="7"/>
      <c r="S8" s="7"/>
    </row>
    <row r="9" spans="1:19" x14ac:dyDescent="0.2">
      <c r="B9" s="120">
        <f>'Plan comptable'!C10</f>
        <v>1100</v>
      </c>
      <c r="C9" s="121" t="str">
        <f>'Plan comptable'!B10</f>
        <v>Clients</v>
      </c>
      <c r="D9" s="122">
        <f>'Balance de vérification'!F7</f>
        <v>2420</v>
      </c>
      <c r="E9" s="122">
        <v>0</v>
      </c>
      <c r="F9" s="52"/>
      <c r="G9" s="53">
        <v>0</v>
      </c>
      <c r="H9" s="54"/>
      <c r="I9" s="51">
        <v>0</v>
      </c>
      <c r="J9" s="51">
        <f>'Balance après régul. '!F7</f>
        <v>0</v>
      </c>
      <c r="K9" s="90">
        <f t="shared" ref="K9:K16" si="0">+E9-G9+I9</f>
        <v>0</v>
      </c>
      <c r="L9" s="66">
        <v>0</v>
      </c>
      <c r="M9" s="66">
        <v>0</v>
      </c>
      <c r="N9" s="66">
        <f>'Balance après fermet.'!F7</f>
        <v>0</v>
      </c>
      <c r="O9" s="66">
        <v>0</v>
      </c>
      <c r="P9" s="7"/>
      <c r="Q9" s="7"/>
      <c r="R9" s="7"/>
      <c r="S9" s="7"/>
    </row>
    <row r="10" spans="1:19" x14ac:dyDescent="0.2">
      <c r="B10" s="120">
        <f>'Plan comptable'!C11</f>
        <v>1105</v>
      </c>
      <c r="C10" s="121" t="str">
        <f>'Plan comptable'!B11</f>
        <v>TPS à recevoir</v>
      </c>
      <c r="D10" s="122">
        <f>'Balance de vérification'!F8</f>
        <v>985</v>
      </c>
      <c r="E10" s="122">
        <v>0</v>
      </c>
      <c r="F10" s="52"/>
      <c r="G10" s="53">
        <v>0</v>
      </c>
      <c r="H10" s="54"/>
      <c r="I10" s="51">
        <v>0</v>
      </c>
      <c r="J10" s="51">
        <f>'Balance après régul. '!F8</f>
        <v>0</v>
      </c>
      <c r="K10" s="90">
        <f t="shared" si="0"/>
        <v>0</v>
      </c>
      <c r="L10" s="66">
        <v>0</v>
      </c>
      <c r="M10" s="66">
        <v>0</v>
      </c>
      <c r="N10" s="66">
        <f>'Balance après fermet.'!F8</f>
        <v>0</v>
      </c>
      <c r="O10" s="66">
        <v>0</v>
      </c>
      <c r="P10" s="7"/>
      <c r="Q10" s="7"/>
      <c r="R10" s="7"/>
      <c r="S10" s="7"/>
    </row>
    <row r="11" spans="1:19" x14ac:dyDescent="0.2">
      <c r="B11" s="120">
        <f>'Plan comptable'!C12</f>
        <v>1110</v>
      </c>
      <c r="C11" s="121" t="str">
        <f>'Plan comptable'!B12</f>
        <v>TVQ à recevoir</v>
      </c>
      <c r="D11" s="122">
        <f>'Balance de vérification'!F9</f>
        <v>1966</v>
      </c>
      <c r="E11" s="122">
        <v>0</v>
      </c>
      <c r="F11" s="52"/>
      <c r="G11" s="53">
        <v>0</v>
      </c>
      <c r="H11" s="54"/>
      <c r="I11" s="51">
        <v>0</v>
      </c>
      <c r="J11" s="51">
        <f>'Balance après régul. '!F9</f>
        <v>0</v>
      </c>
      <c r="K11" s="90">
        <f t="shared" si="0"/>
        <v>0</v>
      </c>
      <c r="L11" s="66">
        <v>0</v>
      </c>
      <c r="M11" s="66">
        <v>0</v>
      </c>
      <c r="N11" s="66">
        <f>'Balance après fermet.'!F9</f>
        <v>0</v>
      </c>
      <c r="O11" s="66">
        <v>0</v>
      </c>
      <c r="P11" s="7"/>
      <c r="Q11" s="7"/>
      <c r="R11" s="7"/>
      <c r="S11" s="7"/>
    </row>
    <row r="12" spans="1:19" x14ac:dyDescent="0.2">
      <c r="B12" s="120">
        <f>'Plan comptable'!C21</f>
        <v>1190</v>
      </c>
      <c r="C12" s="121" t="str">
        <f>'Plan comptable'!B21</f>
        <v>Fournitures de bureau</v>
      </c>
      <c r="D12" s="122">
        <f>'Balance de vérification'!F10</f>
        <v>140</v>
      </c>
      <c r="E12" s="122">
        <v>0</v>
      </c>
      <c r="F12" s="52" t="str">
        <f>'Journal général (régul.)'!B8</f>
        <v>a)</v>
      </c>
      <c r="G12" s="53" t="str">
        <f>'Journal général (régul.)'!H7</f>
        <v xml:space="preserve"> </v>
      </c>
      <c r="H12" s="54" t="s">
        <v>16</v>
      </c>
      <c r="I12" s="90">
        <v>0</v>
      </c>
      <c r="J12" s="51">
        <f>'Balance après régul. '!F10</f>
        <v>0</v>
      </c>
      <c r="K12" s="90">
        <v>0</v>
      </c>
      <c r="L12" s="66">
        <v>0</v>
      </c>
      <c r="M12" s="66">
        <v>0</v>
      </c>
      <c r="N12" s="66">
        <f>'Balance après fermet.'!F10</f>
        <v>0</v>
      </c>
      <c r="O12" s="66">
        <v>0</v>
      </c>
      <c r="P12" s="7"/>
      <c r="Q12" s="7"/>
      <c r="R12" s="7"/>
      <c r="S12" s="7"/>
    </row>
    <row r="13" spans="1:19" x14ac:dyDescent="0.2">
      <c r="B13" s="120">
        <f>'Plan comptable'!C23</f>
        <v>1210</v>
      </c>
      <c r="C13" s="121" t="str">
        <f>'Plan comptable'!B23</f>
        <v>Assurance payée d'avance</v>
      </c>
      <c r="D13" s="122">
        <f>'Balance de vérification'!F11</f>
        <v>900</v>
      </c>
      <c r="E13" s="122">
        <v>0</v>
      </c>
      <c r="F13" s="52" t="str">
        <f>'Journal général (régul.)'!B12</f>
        <v>b)</v>
      </c>
      <c r="G13" s="53" t="str">
        <f>'Journal général (régul.)'!H11</f>
        <v xml:space="preserve"> </v>
      </c>
      <c r="H13" s="54" t="s">
        <v>16</v>
      </c>
      <c r="I13" s="51">
        <v>0</v>
      </c>
      <c r="J13" s="51">
        <f>'Balance après régul. '!F11</f>
        <v>0</v>
      </c>
      <c r="K13" s="90">
        <v>0</v>
      </c>
      <c r="L13" s="66">
        <v>0</v>
      </c>
      <c r="M13" s="66">
        <v>0</v>
      </c>
      <c r="N13" s="66">
        <f>'Balance après fermet.'!F11</f>
        <v>0</v>
      </c>
      <c r="O13" s="66">
        <v>0</v>
      </c>
      <c r="P13" s="7"/>
      <c r="Q13" s="7"/>
      <c r="R13" s="7"/>
      <c r="S13" s="7"/>
    </row>
    <row r="14" spans="1:19" x14ac:dyDescent="0.2">
      <c r="B14" s="120">
        <f>'Plan comptable'!C24</f>
        <v>1220</v>
      </c>
      <c r="C14" s="121" t="str">
        <f>'Plan comptable'!B24</f>
        <v>Loyer payé d'avance</v>
      </c>
      <c r="D14" s="122">
        <v>0</v>
      </c>
      <c r="E14" s="122">
        <v>0</v>
      </c>
      <c r="F14" s="52" t="str">
        <f>'Journal général (régul.)'!B24</f>
        <v>e)</v>
      </c>
      <c r="G14" s="53" t="str">
        <f>'Journal général (régul.)'!H23</f>
        <v xml:space="preserve"> </v>
      </c>
      <c r="H14" s="54"/>
      <c r="I14" s="51"/>
      <c r="J14" s="51">
        <f>'Balance après régul. '!F12</f>
        <v>0</v>
      </c>
      <c r="K14" s="90"/>
      <c r="L14" s="66">
        <v>0</v>
      </c>
      <c r="M14" s="66">
        <v>0</v>
      </c>
      <c r="N14" s="66">
        <f>'Balance après fermet.'!F12</f>
        <v>0</v>
      </c>
      <c r="O14" s="66"/>
      <c r="P14" s="7"/>
      <c r="Q14" s="7"/>
      <c r="R14" s="7"/>
      <c r="S14" s="7"/>
    </row>
    <row r="15" spans="1:19" x14ac:dyDescent="0.2">
      <c r="B15" s="120">
        <f>'Plan comptable'!C27</f>
        <v>1250</v>
      </c>
      <c r="C15" s="121" t="str">
        <f>'Plan comptable'!B27</f>
        <v>Publicité payée d'avance</v>
      </c>
      <c r="D15" s="122">
        <v>0</v>
      </c>
      <c r="E15" s="122">
        <v>0</v>
      </c>
      <c r="F15" s="52" t="s">
        <v>16</v>
      </c>
      <c r="G15" s="53">
        <v>0</v>
      </c>
      <c r="H15" s="54"/>
      <c r="I15" s="51">
        <v>0</v>
      </c>
      <c r="J15" s="51">
        <f>'Balance après régul. '!F13</f>
        <v>0</v>
      </c>
      <c r="K15" s="90">
        <v>0</v>
      </c>
      <c r="L15" s="66">
        <v>0</v>
      </c>
      <c r="M15" s="66">
        <v>0</v>
      </c>
      <c r="N15" s="66">
        <v>0</v>
      </c>
      <c r="O15" s="66">
        <v>0</v>
      </c>
      <c r="P15" s="7"/>
      <c r="Q15" s="7"/>
      <c r="R15" s="7"/>
      <c r="S15" s="7"/>
    </row>
    <row r="16" spans="1:19" x14ac:dyDescent="0.2">
      <c r="B16" s="120">
        <f>'Plan comptable'!C31</f>
        <v>1300</v>
      </c>
      <c r="C16" s="121" t="str">
        <f>'Plan comptable'!B31</f>
        <v>Matériel roulant</v>
      </c>
      <c r="D16" s="122">
        <f>'Balance de vérification'!F12</f>
        <v>62500</v>
      </c>
      <c r="E16" s="122">
        <v>0</v>
      </c>
      <c r="F16" s="52" t="s">
        <v>16</v>
      </c>
      <c r="G16" s="53">
        <v>0</v>
      </c>
      <c r="H16" s="54"/>
      <c r="I16" s="51">
        <v>0</v>
      </c>
      <c r="J16" s="51">
        <f>'Balance après régul. '!F14</f>
        <v>0</v>
      </c>
      <c r="K16" s="90">
        <f t="shared" si="0"/>
        <v>0</v>
      </c>
      <c r="L16" s="66">
        <v>0</v>
      </c>
      <c r="M16" s="66">
        <v>0</v>
      </c>
      <c r="N16" s="66">
        <f>'Balance après fermet.'!F13</f>
        <v>0</v>
      </c>
      <c r="O16" s="66">
        <v>0</v>
      </c>
      <c r="P16" s="7"/>
      <c r="Q16" s="7"/>
      <c r="R16" s="7"/>
      <c r="S16" s="7"/>
    </row>
    <row r="17" spans="2:19" x14ac:dyDescent="0.2">
      <c r="B17" s="120">
        <f>'Plan comptable'!C32</f>
        <v>1310</v>
      </c>
      <c r="C17" s="121" t="str">
        <f>'Plan comptable'!B32</f>
        <v xml:space="preserve">     Amortissement cumulé - matériel roulant</v>
      </c>
      <c r="D17" s="122">
        <v>0</v>
      </c>
      <c r="E17" s="122">
        <f>'Balance de vérification'!G13</f>
        <v>21600</v>
      </c>
      <c r="F17" s="52" t="s">
        <v>16</v>
      </c>
      <c r="G17" s="53">
        <v>0</v>
      </c>
      <c r="H17" s="54" t="str">
        <f>'Journal général (régul.)'!B16</f>
        <v>c)</v>
      </c>
      <c r="I17" s="51" t="str">
        <f>'Journal général (régul.)'!I16</f>
        <v xml:space="preserve"> </v>
      </c>
      <c r="J17" s="90">
        <v>0</v>
      </c>
      <c r="K17" s="90">
        <f>'Balance après régul. '!G15</f>
        <v>0</v>
      </c>
      <c r="L17" s="66">
        <v>0</v>
      </c>
      <c r="M17" s="66">
        <v>0</v>
      </c>
      <c r="N17" s="66">
        <v>0</v>
      </c>
      <c r="O17" s="66">
        <f>'Balance après fermet.'!G14</f>
        <v>0</v>
      </c>
      <c r="P17" s="7"/>
      <c r="Q17" s="7"/>
      <c r="R17" s="7"/>
      <c r="S17" s="7"/>
    </row>
    <row r="18" spans="2:19" x14ac:dyDescent="0.2">
      <c r="B18" s="120">
        <f>'Plan comptable'!C33</f>
        <v>1400</v>
      </c>
      <c r="C18" s="121" t="str">
        <f>'Plan comptable'!B33</f>
        <v>Équipement de bureau</v>
      </c>
      <c r="D18" s="122">
        <v>0</v>
      </c>
      <c r="E18" s="122">
        <v>0</v>
      </c>
      <c r="F18" s="52" t="s">
        <v>16</v>
      </c>
      <c r="G18" s="53">
        <v>0</v>
      </c>
      <c r="H18" s="54"/>
      <c r="I18" s="51">
        <v>0</v>
      </c>
      <c r="J18" s="51">
        <v>0</v>
      </c>
      <c r="K18" s="90">
        <v>0</v>
      </c>
      <c r="L18" s="66">
        <v>0</v>
      </c>
      <c r="M18" s="66">
        <v>0</v>
      </c>
      <c r="N18" s="66">
        <v>0</v>
      </c>
      <c r="O18" s="66">
        <v>0</v>
      </c>
      <c r="P18" s="7"/>
      <c r="Q18" s="7"/>
      <c r="R18" s="7"/>
      <c r="S18" s="7"/>
    </row>
    <row r="19" spans="2:19" x14ac:dyDescent="0.2">
      <c r="B19" s="120">
        <f>'Plan comptable'!C34</f>
        <v>1410</v>
      </c>
      <c r="C19" s="121" t="str">
        <f>'Plan comptable'!B34</f>
        <v xml:space="preserve">     Amortissement cumulé - équipement de bureau</v>
      </c>
      <c r="D19" s="122">
        <v>0</v>
      </c>
      <c r="E19" s="122">
        <v>0</v>
      </c>
      <c r="F19" s="52" t="s">
        <v>16</v>
      </c>
      <c r="G19" s="53">
        <v>0</v>
      </c>
      <c r="H19" s="54" t="s">
        <v>16</v>
      </c>
      <c r="I19" s="51">
        <v>0</v>
      </c>
      <c r="J19" s="51">
        <v>0</v>
      </c>
      <c r="K19" s="90">
        <v>0</v>
      </c>
      <c r="L19" s="66">
        <v>0</v>
      </c>
      <c r="M19" s="66">
        <v>0</v>
      </c>
      <c r="N19" s="66">
        <v>0</v>
      </c>
      <c r="O19" s="66">
        <v>0</v>
      </c>
      <c r="P19" s="7"/>
      <c r="Q19" s="7"/>
      <c r="R19" s="7"/>
      <c r="S19" s="7"/>
    </row>
    <row r="20" spans="2:19" x14ac:dyDescent="0.2">
      <c r="B20" s="120">
        <f>'Plan comptable'!C35</f>
        <v>1500</v>
      </c>
      <c r="C20" s="121" t="str">
        <f>'Plan comptable'!B35</f>
        <v>Matériel informatique</v>
      </c>
      <c r="D20" s="122">
        <v>0</v>
      </c>
      <c r="E20" s="122">
        <v>0</v>
      </c>
      <c r="F20" s="52"/>
      <c r="G20" s="53">
        <v>0</v>
      </c>
      <c r="H20" s="54"/>
      <c r="I20" s="51">
        <v>0</v>
      </c>
      <c r="J20" s="51">
        <v>0</v>
      </c>
      <c r="K20" s="90">
        <v>0</v>
      </c>
      <c r="L20" s="66">
        <v>0</v>
      </c>
      <c r="M20" s="66">
        <v>0</v>
      </c>
      <c r="N20" s="66">
        <v>0</v>
      </c>
      <c r="O20" s="66">
        <v>0</v>
      </c>
      <c r="P20" s="7"/>
      <c r="Q20" s="7"/>
      <c r="R20" s="7"/>
      <c r="S20" s="7"/>
    </row>
    <row r="21" spans="2:19" x14ac:dyDescent="0.2">
      <c r="B21" s="120">
        <f>'Plan comptable'!C36</f>
        <v>1510</v>
      </c>
      <c r="C21" s="121" t="str">
        <f>'Plan comptable'!B36</f>
        <v xml:space="preserve">     Amortissement cumulé - matériel informatique</v>
      </c>
      <c r="D21" s="122">
        <v>0</v>
      </c>
      <c r="E21" s="122">
        <v>0</v>
      </c>
      <c r="F21" s="52" t="s">
        <v>16</v>
      </c>
      <c r="G21" s="53">
        <v>0</v>
      </c>
      <c r="H21" s="54"/>
      <c r="I21" s="51">
        <v>0</v>
      </c>
      <c r="J21" s="51">
        <v>0</v>
      </c>
      <c r="K21" s="90">
        <v>0</v>
      </c>
      <c r="L21" s="66">
        <v>0</v>
      </c>
      <c r="M21" s="66">
        <v>0</v>
      </c>
      <c r="N21" s="66">
        <v>0</v>
      </c>
      <c r="O21" s="66">
        <v>0</v>
      </c>
      <c r="P21" s="7"/>
      <c r="Q21" s="7"/>
      <c r="R21" s="7"/>
      <c r="S21" s="7"/>
    </row>
    <row r="22" spans="2:19" x14ac:dyDescent="0.2">
      <c r="B22" s="120">
        <f>'Plan comptable'!C37</f>
        <v>1600</v>
      </c>
      <c r="C22" s="121" t="str">
        <f>'Plan comptable'!B37</f>
        <v xml:space="preserve">Équipement </v>
      </c>
      <c r="D22" s="122">
        <v>0</v>
      </c>
      <c r="E22" s="122">
        <v>0</v>
      </c>
      <c r="F22" s="52"/>
      <c r="G22" s="53">
        <v>0</v>
      </c>
      <c r="H22" s="54" t="s">
        <v>16</v>
      </c>
      <c r="I22" s="51">
        <v>0</v>
      </c>
      <c r="J22" s="51">
        <v>0</v>
      </c>
      <c r="K22" s="90">
        <v>0</v>
      </c>
      <c r="L22" s="66">
        <v>0</v>
      </c>
      <c r="M22" s="66">
        <v>0</v>
      </c>
      <c r="N22" s="66">
        <v>0</v>
      </c>
      <c r="O22" s="66">
        <v>0</v>
      </c>
      <c r="P22" s="7"/>
      <c r="Q22" s="7"/>
      <c r="R22" s="7"/>
      <c r="S22" s="7"/>
    </row>
    <row r="23" spans="2:19" x14ac:dyDescent="0.2">
      <c r="B23" s="120">
        <f>'Plan comptable'!C38</f>
        <v>1610</v>
      </c>
      <c r="C23" s="121" t="str">
        <f>'Plan comptable'!B38</f>
        <v xml:space="preserve">     Amortissement cumulé - équipement </v>
      </c>
      <c r="D23" s="122">
        <v>0</v>
      </c>
      <c r="E23" s="122">
        <v>0</v>
      </c>
      <c r="F23" s="52"/>
      <c r="G23" s="53">
        <v>0</v>
      </c>
      <c r="H23" s="54" t="s">
        <v>16</v>
      </c>
      <c r="I23" s="51">
        <v>0</v>
      </c>
      <c r="J23" s="51">
        <v>0</v>
      </c>
      <c r="K23" s="90">
        <v>0</v>
      </c>
      <c r="L23" s="66">
        <v>0</v>
      </c>
      <c r="M23" s="66">
        <v>0</v>
      </c>
      <c r="N23" s="66">
        <v>0</v>
      </c>
      <c r="O23" s="66">
        <v>0</v>
      </c>
      <c r="P23" s="7"/>
      <c r="Q23" s="7"/>
      <c r="R23" s="7"/>
      <c r="S23" s="7"/>
    </row>
    <row r="24" spans="2:19" x14ac:dyDescent="0.2">
      <c r="B24" s="120">
        <f>'Plan comptable'!C39</f>
        <v>1800</v>
      </c>
      <c r="C24" s="121" t="str">
        <f>'Plan comptable'!B39</f>
        <v>Ameublement de bureau</v>
      </c>
      <c r="D24" s="122">
        <f>'Balance de vérification'!F14</f>
        <v>2500</v>
      </c>
      <c r="E24" s="122">
        <v>0</v>
      </c>
      <c r="F24" s="52"/>
      <c r="G24" s="53">
        <v>0</v>
      </c>
      <c r="H24" s="54"/>
      <c r="I24" s="51">
        <v>0</v>
      </c>
      <c r="J24" s="51">
        <f>'Balance après régul. '!F16</f>
        <v>0</v>
      </c>
      <c r="K24" s="90">
        <v>0</v>
      </c>
      <c r="L24" s="66">
        <v>0</v>
      </c>
      <c r="M24" s="66">
        <v>0</v>
      </c>
      <c r="N24" s="66">
        <f>'Balance après fermet.'!F15</f>
        <v>0</v>
      </c>
      <c r="O24" s="66">
        <v>0</v>
      </c>
      <c r="P24" s="7"/>
      <c r="Q24" s="7"/>
      <c r="R24" s="7"/>
      <c r="S24" s="7"/>
    </row>
    <row r="25" spans="2:19" x14ac:dyDescent="0.2">
      <c r="B25" s="120">
        <f>'Plan comptable'!C40</f>
        <v>1810</v>
      </c>
      <c r="C25" s="121" t="str">
        <f>'Plan comptable'!B40</f>
        <v xml:space="preserve">     Amortissement cumulé - ameublement de bureau</v>
      </c>
      <c r="D25" s="122">
        <v>0</v>
      </c>
      <c r="E25" s="123">
        <f>'Balance de vérification'!G15</f>
        <v>1500</v>
      </c>
      <c r="F25" s="52" t="s">
        <v>16</v>
      </c>
      <c r="G25" s="53">
        <v>0</v>
      </c>
      <c r="H25" s="54" t="str">
        <f>'Journal général (régul.)'!B20</f>
        <v>d)</v>
      </c>
      <c r="I25" s="51" t="str">
        <f>'Journal général (régul.)'!I20</f>
        <v xml:space="preserve"> </v>
      </c>
      <c r="J25" s="51">
        <v>0</v>
      </c>
      <c r="K25" s="90">
        <f>'Balance après régul. '!G17</f>
        <v>0</v>
      </c>
      <c r="L25" s="66">
        <v>0</v>
      </c>
      <c r="M25" s="66">
        <v>0</v>
      </c>
      <c r="N25" s="66">
        <v>0</v>
      </c>
      <c r="O25" s="67">
        <f>'Balance après fermet.'!G16</f>
        <v>0</v>
      </c>
      <c r="P25" s="7"/>
      <c r="Q25" s="7"/>
      <c r="R25" s="7"/>
      <c r="S25" s="7"/>
    </row>
    <row r="26" spans="2:19" x14ac:dyDescent="0.2">
      <c r="B26" s="120">
        <f>'Plan comptable'!C54</f>
        <v>2100</v>
      </c>
      <c r="C26" s="121" t="str">
        <f>'Plan comptable'!B54</f>
        <v xml:space="preserve"> Fournisseurs</v>
      </c>
      <c r="D26" s="122">
        <v>0</v>
      </c>
      <c r="E26" s="123">
        <f>'Balance de vérification'!G16</f>
        <v>761</v>
      </c>
      <c r="F26" s="52"/>
      <c r="G26" s="53">
        <v>0</v>
      </c>
      <c r="H26" s="54"/>
      <c r="I26" s="51">
        <v>0</v>
      </c>
      <c r="J26" s="51">
        <v>0</v>
      </c>
      <c r="K26" s="90">
        <f>'Balance après régul. '!G18</f>
        <v>0</v>
      </c>
      <c r="L26" s="66">
        <v>0</v>
      </c>
      <c r="M26" s="66">
        <v>0</v>
      </c>
      <c r="N26" s="66">
        <v>0</v>
      </c>
      <c r="O26" s="67">
        <f>'Balance après fermet.'!G17</f>
        <v>0</v>
      </c>
      <c r="P26" s="7"/>
      <c r="Q26" s="7"/>
      <c r="R26" s="7"/>
      <c r="S26" s="7"/>
    </row>
    <row r="27" spans="2:19" x14ac:dyDescent="0.2">
      <c r="B27" s="120">
        <f>'Plan comptable'!C56</f>
        <v>2305</v>
      </c>
      <c r="C27" s="121" t="str">
        <f>'Plan comptable'!B56</f>
        <v xml:space="preserve"> TPS à payer</v>
      </c>
      <c r="D27" s="122">
        <v>0</v>
      </c>
      <c r="E27" s="122">
        <f>'Balance de vérification'!G17</f>
        <v>1545</v>
      </c>
      <c r="F27" s="52"/>
      <c r="G27" s="53">
        <v>0</v>
      </c>
      <c r="H27" s="54"/>
      <c r="I27" s="51">
        <v>0</v>
      </c>
      <c r="J27" s="51">
        <v>0</v>
      </c>
      <c r="K27" s="51">
        <f>'Balance après régul. '!G19</f>
        <v>0</v>
      </c>
      <c r="L27" s="66">
        <v>0</v>
      </c>
      <c r="M27" s="66">
        <v>0</v>
      </c>
      <c r="N27" s="66">
        <v>0</v>
      </c>
      <c r="O27" s="66">
        <f>'Balance après fermet.'!G18</f>
        <v>0</v>
      </c>
      <c r="P27" s="7"/>
      <c r="Q27" s="7"/>
      <c r="R27" s="7"/>
      <c r="S27" s="7"/>
    </row>
    <row r="28" spans="2:19" x14ac:dyDescent="0.2">
      <c r="B28" s="120">
        <f>'Plan comptable'!C57</f>
        <v>2310</v>
      </c>
      <c r="C28" s="121" t="str">
        <f>'Plan comptable'!B57</f>
        <v xml:space="preserve"> TVQ à payer</v>
      </c>
      <c r="D28" s="122">
        <v>0</v>
      </c>
      <c r="E28" s="122">
        <f>'Balance de vérification'!G18</f>
        <v>3547</v>
      </c>
      <c r="F28" s="52"/>
      <c r="G28" s="53">
        <v>0</v>
      </c>
      <c r="H28" s="54"/>
      <c r="I28" s="51">
        <v>0</v>
      </c>
      <c r="J28" s="51">
        <v>0</v>
      </c>
      <c r="K28" s="51">
        <f>'Balance après régul. '!G20</f>
        <v>0</v>
      </c>
      <c r="L28" s="66">
        <v>0</v>
      </c>
      <c r="M28" s="66">
        <v>0</v>
      </c>
      <c r="N28" s="66">
        <v>0</v>
      </c>
      <c r="O28" s="66">
        <f>'Balance après fermet.'!G19</f>
        <v>0</v>
      </c>
      <c r="P28" s="7"/>
      <c r="Q28" s="7"/>
      <c r="R28" s="7"/>
      <c r="S28" s="7"/>
    </row>
    <row r="29" spans="2:19" x14ac:dyDescent="0.2">
      <c r="B29" s="120">
        <f>'Plan comptable'!C58</f>
        <v>2350</v>
      </c>
      <c r="C29" s="121" t="str">
        <f>'Plan comptable'!B58</f>
        <v xml:space="preserve"> Salaires à payer</v>
      </c>
      <c r="D29" s="122">
        <v>0</v>
      </c>
      <c r="E29" s="122">
        <v>0</v>
      </c>
      <c r="F29" s="52" t="s">
        <v>16</v>
      </c>
      <c r="G29" s="53">
        <v>0</v>
      </c>
      <c r="H29" s="54" t="str">
        <f>'Journal général (régul.)'!B32</f>
        <v>g)</v>
      </c>
      <c r="I29" s="51" t="str">
        <f>'Journal général (régul.)'!I32</f>
        <v xml:space="preserve"> </v>
      </c>
      <c r="J29" s="51">
        <v>0</v>
      </c>
      <c r="K29" s="51">
        <f>'Balance après régul. '!G21</f>
        <v>0</v>
      </c>
      <c r="L29" s="66">
        <v>0</v>
      </c>
      <c r="M29" s="66">
        <v>0</v>
      </c>
      <c r="N29" s="66">
        <v>0</v>
      </c>
      <c r="O29" s="66">
        <f>'Balance après fermet.'!G20</f>
        <v>0</v>
      </c>
      <c r="P29" s="7"/>
      <c r="Q29" s="7"/>
      <c r="R29" s="7"/>
      <c r="S29" s="7"/>
    </row>
    <row r="30" spans="2:19" x14ac:dyDescent="0.2">
      <c r="B30" s="120">
        <f>'Plan comptable'!C73</f>
        <v>2450</v>
      </c>
      <c r="C30" s="121" t="str">
        <f>'Plan comptable'!B73</f>
        <v xml:space="preserve"> Intérêts à payer</v>
      </c>
      <c r="D30" s="122">
        <v>0</v>
      </c>
      <c r="E30" s="122">
        <v>0</v>
      </c>
      <c r="F30" s="52" t="s">
        <v>16</v>
      </c>
      <c r="G30" s="53">
        <v>0</v>
      </c>
      <c r="H30" s="54" t="str">
        <f>'Journal général (régul.)'!B28</f>
        <v>f)</v>
      </c>
      <c r="I30" s="51" t="str">
        <f>+'Journal général (régul.)'!I28</f>
        <v xml:space="preserve"> </v>
      </c>
      <c r="J30" s="51">
        <v>0</v>
      </c>
      <c r="K30" s="51">
        <f>'Balance après régul. '!G22</f>
        <v>0</v>
      </c>
      <c r="L30" s="66">
        <v>0</v>
      </c>
      <c r="M30" s="66">
        <v>0</v>
      </c>
      <c r="N30" s="66">
        <v>0</v>
      </c>
      <c r="O30" s="66">
        <f>'Balance après fermet.'!G21</f>
        <v>0</v>
      </c>
      <c r="P30" s="7"/>
      <c r="Q30" s="7"/>
      <c r="R30" s="7"/>
      <c r="S30" s="7"/>
    </row>
    <row r="31" spans="2:19" x14ac:dyDescent="0.2">
      <c r="B31" s="120">
        <f>'Plan comptable'!C82</f>
        <v>2850</v>
      </c>
      <c r="C31" s="121" t="str">
        <f>'Plan comptable'!B82</f>
        <v xml:space="preserve"> Effet à payer (long terme)</v>
      </c>
      <c r="D31" s="122">
        <v>0</v>
      </c>
      <c r="E31" s="122">
        <f>'Balance de vérification'!G19</f>
        <v>14900</v>
      </c>
      <c r="F31" s="52"/>
      <c r="G31" s="53">
        <v>0</v>
      </c>
      <c r="H31" s="54"/>
      <c r="I31" s="51">
        <v>0</v>
      </c>
      <c r="J31" s="51">
        <v>0</v>
      </c>
      <c r="K31" s="51">
        <f>'Balance après régul. '!G23</f>
        <v>0</v>
      </c>
      <c r="L31" s="66">
        <v>0</v>
      </c>
      <c r="M31" s="66">
        <v>0</v>
      </c>
      <c r="N31" s="66">
        <v>0</v>
      </c>
      <c r="O31" s="66">
        <f>'Balance après fermet.'!G22</f>
        <v>0</v>
      </c>
      <c r="P31" s="7"/>
      <c r="Q31" s="7"/>
      <c r="R31" s="7"/>
      <c r="S31" s="7"/>
    </row>
    <row r="32" spans="2:19" x14ac:dyDescent="0.2">
      <c r="B32" s="120">
        <f>'Plan comptable'!C89</f>
        <v>3100</v>
      </c>
      <c r="C32" s="121" t="str">
        <f>'Plan comptable'!B89</f>
        <v xml:space="preserve"> Christian Latour — Capital</v>
      </c>
      <c r="D32" s="122">
        <v>0</v>
      </c>
      <c r="E32" s="122">
        <f>'Balance de vérification'!G20</f>
        <v>53582</v>
      </c>
      <c r="F32" s="52"/>
      <c r="G32" s="53">
        <v>0</v>
      </c>
      <c r="H32" s="54"/>
      <c r="I32" s="51">
        <v>0</v>
      </c>
      <c r="J32" s="51">
        <v>0</v>
      </c>
      <c r="K32" s="51">
        <f>'Balance après régul. '!G24</f>
        <v>0</v>
      </c>
      <c r="L32" s="66">
        <v>0</v>
      </c>
      <c r="M32" s="66">
        <v>0</v>
      </c>
      <c r="N32" s="66">
        <v>0</v>
      </c>
      <c r="O32" s="66">
        <f>'Balance après fermet.'!G23</f>
        <v>0</v>
      </c>
      <c r="P32" s="7"/>
      <c r="Q32" s="7"/>
      <c r="R32" s="7"/>
      <c r="S32" s="7"/>
    </row>
    <row r="33" spans="2:19" x14ac:dyDescent="0.2">
      <c r="B33" s="120">
        <f>'Plan comptable'!C90</f>
        <v>3200</v>
      </c>
      <c r="C33" s="121" t="str">
        <f>'Plan comptable'!B90</f>
        <v xml:space="preserve"> Christian Latour — apports</v>
      </c>
      <c r="D33" s="122">
        <v>0</v>
      </c>
      <c r="E33" s="122">
        <f>'Balance de vérification'!G21</f>
        <v>0</v>
      </c>
      <c r="F33" s="52"/>
      <c r="G33" s="53">
        <v>0</v>
      </c>
      <c r="H33" s="54"/>
      <c r="I33" s="51">
        <v>0</v>
      </c>
      <c r="J33" s="51">
        <v>0</v>
      </c>
      <c r="K33" s="51">
        <f>E33</f>
        <v>0</v>
      </c>
      <c r="L33" s="66">
        <v>0</v>
      </c>
      <c r="M33" s="66">
        <v>0</v>
      </c>
      <c r="N33" s="66">
        <v>0</v>
      </c>
      <c r="O33" s="66">
        <f>K33</f>
        <v>0</v>
      </c>
      <c r="P33" s="7"/>
      <c r="Q33" s="7"/>
      <c r="R33" s="7"/>
      <c r="S33" s="7"/>
    </row>
    <row r="34" spans="2:19" x14ac:dyDescent="0.2">
      <c r="B34" s="120">
        <f>'Plan comptable'!C91</f>
        <v>3300</v>
      </c>
      <c r="C34" s="121" t="str">
        <f>'Plan comptable'!B91</f>
        <v xml:space="preserve"> Christian Latour — retraits</v>
      </c>
      <c r="D34" s="122">
        <f>'Balance de vérification'!F22</f>
        <v>18000</v>
      </c>
      <c r="E34" s="122">
        <v>0</v>
      </c>
      <c r="F34" s="52"/>
      <c r="G34" s="53">
        <v>0</v>
      </c>
      <c r="H34" s="54"/>
      <c r="I34" s="51">
        <v>0</v>
      </c>
      <c r="J34" s="51">
        <f>'Balance après régul. '!F26</f>
        <v>0</v>
      </c>
      <c r="K34" s="51">
        <v>0</v>
      </c>
      <c r="L34" s="66">
        <v>0</v>
      </c>
      <c r="M34" s="66">
        <v>0</v>
      </c>
      <c r="N34" s="66">
        <v>0</v>
      </c>
      <c r="O34" s="66">
        <v>0</v>
      </c>
      <c r="P34" s="7"/>
      <c r="Q34" s="7"/>
      <c r="R34" s="7"/>
      <c r="S34" s="7"/>
    </row>
    <row r="35" spans="2:19" x14ac:dyDescent="0.2">
      <c r="B35" s="124">
        <f>'Plan comptable'!C100</f>
        <v>3475</v>
      </c>
      <c r="C35" s="125" t="str">
        <f>'Plan comptable'!B100</f>
        <v xml:space="preserve"> Bénéfices non répartis</v>
      </c>
      <c r="D35" s="126">
        <v>0</v>
      </c>
      <c r="E35" s="126">
        <v>0</v>
      </c>
      <c r="F35" s="56"/>
      <c r="G35" s="57">
        <v>0</v>
      </c>
      <c r="H35" s="58"/>
      <c r="I35" s="55">
        <v>0</v>
      </c>
      <c r="J35" s="55">
        <v>0</v>
      </c>
      <c r="K35" s="55">
        <v>0</v>
      </c>
      <c r="L35" s="68">
        <v>0</v>
      </c>
      <c r="M35" s="69">
        <v>0</v>
      </c>
      <c r="N35" s="68">
        <f>L35</f>
        <v>0</v>
      </c>
      <c r="O35" s="68">
        <v>0</v>
      </c>
      <c r="P35" s="7"/>
      <c r="Q35" s="7"/>
      <c r="R35" s="7"/>
      <c r="S35" s="7"/>
    </row>
    <row r="36" spans="2:19" x14ac:dyDescent="0.2">
      <c r="B36" s="120">
        <f>'Plan comptable'!C109</f>
        <v>4110</v>
      </c>
      <c r="C36" s="121" t="str">
        <f>'Plan comptable'!B109</f>
        <v xml:space="preserve"> Honoraires professionnels</v>
      </c>
      <c r="D36" s="126"/>
      <c r="E36" s="122">
        <v>0</v>
      </c>
      <c r="F36" s="56"/>
      <c r="G36" s="57"/>
      <c r="H36" s="58"/>
      <c r="I36" s="55"/>
      <c r="J36" s="55"/>
      <c r="K36" s="51">
        <v>0</v>
      </c>
      <c r="L36" s="66">
        <v>0</v>
      </c>
      <c r="M36" s="69">
        <v>0</v>
      </c>
      <c r="N36" s="68"/>
      <c r="O36" s="68"/>
      <c r="P36" s="7"/>
      <c r="Q36" s="7"/>
      <c r="R36" s="7"/>
      <c r="S36" s="7"/>
    </row>
    <row r="37" spans="2:19" x14ac:dyDescent="0.2">
      <c r="B37" s="120">
        <v>4120</v>
      </c>
      <c r="C37" s="121" t="str">
        <f>'Plan comptable'!B110</f>
        <v xml:space="preserve"> Services rendus</v>
      </c>
      <c r="D37" s="126"/>
      <c r="E37" s="122">
        <f>'Balance de vérification'!G23</f>
        <v>102210</v>
      </c>
      <c r="F37" s="56"/>
      <c r="G37" s="57"/>
      <c r="H37" s="58"/>
      <c r="I37" s="55"/>
      <c r="J37" s="55"/>
      <c r="K37" s="51">
        <f>'Balance après régul. '!G27</f>
        <v>0</v>
      </c>
      <c r="L37" s="66">
        <v>0</v>
      </c>
      <c r="M37" s="69">
        <v>0</v>
      </c>
      <c r="N37" s="68"/>
      <c r="O37" s="68"/>
      <c r="P37" s="7"/>
      <c r="Q37" s="7"/>
      <c r="R37" s="7"/>
      <c r="S37" s="7"/>
    </row>
    <row r="38" spans="2:19" x14ac:dyDescent="0.2">
      <c r="B38" s="120">
        <f>'Plan comptable'!C122</f>
        <v>4270</v>
      </c>
      <c r="C38" s="121" t="str">
        <f>'Plan comptable'!B122</f>
        <v xml:space="preserve"> Revenus de cours</v>
      </c>
      <c r="D38" s="122">
        <v>0</v>
      </c>
      <c r="E38" s="122">
        <v>0</v>
      </c>
      <c r="F38" s="52"/>
      <c r="G38" s="53">
        <v>0</v>
      </c>
      <c r="H38" s="54"/>
      <c r="I38" s="51">
        <v>0</v>
      </c>
      <c r="J38" s="51">
        <v>0</v>
      </c>
      <c r="K38" s="51">
        <v>0</v>
      </c>
      <c r="L38" s="66">
        <v>0</v>
      </c>
      <c r="M38" s="67">
        <v>0</v>
      </c>
      <c r="N38" s="66">
        <v>0</v>
      </c>
      <c r="O38" s="66">
        <v>0</v>
      </c>
      <c r="P38" s="7"/>
      <c r="Q38" s="7"/>
      <c r="R38" s="7"/>
      <c r="S38" s="7"/>
    </row>
    <row r="39" spans="2:19" x14ac:dyDescent="0.2">
      <c r="B39" s="120">
        <f>'Plan comptable'!C144</f>
        <v>5300</v>
      </c>
      <c r="C39" s="121" t="str">
        <f>'Plan comptable'!B144</f>
        <v>Salaires</v>
      </c>
      <c r="D39" s="122">
        <f>'Balance de vérification'!F24</f>
        <v>77450</v>
      </c>
      <c r="E39" s="122">
        <v>0</v>
      </c>
      <c r="F39" s="52" t="str">
        <f>'Journal général (régul.)'!B32</f>
        <v>g)</v>
      </c>
      <c r="G39" s="90" t="str">
        <f>'Journal général (régul.)'!H31</f>
        <v xml:space="preserve"> </v>
      </c>
      <c r="H39" s="54"/>
      <c r="I39" s="51">
        <v>0</v>
      </c>
      <c r="J39" s="51">
        <f>'Balance après régul. '!F28</f>
        <v>0</v>
      </c>
      <c r="K39" s="51">
        <v>0</v>
      </c>
      <c r="L39" s="67">
        <v>0</v>
      </c>
      <c r="M39" s="66">
        <v>0</v>
      </c>
      <c r="N39" s="66">
        <v>0</v>
      </c>
      <c r="O39" s="66">
        <v>0</v>
      </c>
      <c r="P39" s="7"/>
      <c r="Q39" s="7"/>
      <c r="R39" s="7"/>
      <c r="S39" s="7"/>
    </row>
    <row r="40" spans="2:19" x14ac:dyDescent="0.2">
      <c r="B40" s="120">
        <v>5410</v>
      </c>
      <c r="C40" s="121" t="str">
        <f>'Plan comptable'!B150</f>
        <v>Loyer</v>
      </c>
      <c r="D40" s="122">
        <f>'Balance de vérification'!F25</f>
        <v>5200</v>
      </c>
      <c r="E40" s="122"/>
      <c r="F40" s="52" t="s">
        <v>16</v>
      </c>
      <c r="G40" s="90"/>
      <c r="H40" s="54" t="str">
        <f>'Journal général (régul.)'!B24</f>
        <v>e)</v>
      </c>
      <c r="I40" s="51" t="str">
        <f>'Journal général (régul.)'!I24</f>
        <v xml:space="preserve"> </v>
      </c>
      <c r="J40" s="51">
        <f>'Balance après régul. '!F29</f>
        <v>0</v>
      </c>
      <c r="K40" s="51"/>
      <c r="L40" s="67">
        <v>0</v>
      </c>
      <c r="M40" s="66">
        <v>0</v>
      </c>
      <c r="N40" s="66"/>
      <c r="O40" s="66"/>
      <c r="P40" s="7"/>
      <c r="Q40" s="7"/>
      <c r="R40" s="7"/>
      <c r="S40" s="7"/>
    </row>
    <row r="41" spans="2:19" x14ac:dyDescent="0.2">
      <c r="B41" s="120">
        <f>'Plan comptable'!C151</f>
        <v>5415</v>
      </c>
      <c r="C41" s="121" t="str">
        <f>'Plan comptable'!B151</f>
        <v>Location gymnase</v>
      </c>
      <c r="D41" s="122">
        <v>0</v>
      </c>
      <c r="E41" s="122">
        <v>0</v>
      </c>
      <c r="F41" s="52"/>
      <c r="G41" s="53">
        <v>0</v>
      </c>
      <c r="H41" s="52"/>
      <c r="I41" s="51">
        <v>0</v>
      </c>
      <c r="J41" s="51">
        <v>0</v>
      </c>
      <c r="K41" s="51">
        <v>0</v>
      </c>
      <c r="L41" s="66">
        <v>0</v>
      </c>
      <c r="M41" s="66">
        <v>0</v>
      </c>
      <c r="N41" s="66">
        <v>0</v>
      </c>
      <c r="O41" s="66">
        <v>0</v>
      </c>
      <c r="P41" s="7"/>
      <c r="Q41" s="7"/>
      <c r="R41" s="7"/>
      <c r="S41" s="7"/>
    </row>
    <row r="42" spans="2:19" x14ac:dyDescent="0.2">
      <c r="B42" s="120">
        <f>'Plan comptable'!C152</f>
        <v>5420</v>
      </c>
      <c r="C42" s="121" t="str">
        <f>'Plan comptable'!B152</f>
        <v>Publicité</v>
      </c>
      <c r="D42" s="122">
        <f>'Balance de vérification'!F26</f>
        <v>2325</v>
      </c>
      <c r="E42" s="122">
        <v>0</v>
      </c>
      <c r="F42" s="52"/>
      <c r="G42" s="53">
        <v>0</v>
      </c>
      <c r="H42" s="52" t="s">
        <v>16</v>
      </c>
      <c r="I42" s="51">
        <v>0</v>
      </c>
      <c r="J42" s="51">
        <f>'Balance après régul. '!F30</f>
        <v>0</v>
      </c>
      <c r="K42" s="51">
        <v>0</v>
      </c>
      <c r="L42" s="66">
        <v>0</v>
      </c>
      <c r="M42" s="66">
        <v>0</v>
      </c>
      <c r="N42" s="66">
        <v>0</v>
      </c>
      <c r="O42" s="66">
        <v>0</v>
      </c>
      <c r="P42" s="7"/>
      <c r="Q42" s="7"/>
      <c r="R42" s="7"/>
      <c r="S42" s="7"/>
    </row>
    <row r="43" spans="2:19" x14ac:dyDescent="0.2">
      <c r="B43" s="120">
        <f>'Plan comptable'!C153</f>
        <v>5500</v>
      </c>
      <c r="C43" s="121" t="str">
        <f>'Plan comptable'!B153</f>
        <v>Frais de bureau</v>
      </c>
      <c r="D43" s="122">
        <f>'Balance de vérification'!F27</f>
        <v>820</v>
      </c>
      <c r="E43" s="122">
        <v>0</v>
      </c>
      <c r="F43" s="52" t="s">
        <v>16</v>
      </c>
      <c r="G43" s="51">
        <v>0</v>
      </c>
      <c r="H43" s="52" t="str">
        <f>'Journal général (régul.)'!B8</f>
        <v>a)</v>
      </c>
      <c r="I43" s="51" t="str">
        <f>+'Journal général (régul.)'!I8</f>
        <v xml:space="preserve"> </v>
      </c>
      <c r="J43" s="51">
        <f>'Balance après régul. '!F31</f>
        <v>0</v>
      </c>
      <c r="K43" s="51">
        <v>0</v>
      </c>
      <c r="L43" s="66">
        <v>0</v>
      </c>
      <c r="M43" s="66">
        <v>0</v>
      </c>
      <c r="N43" s="66">
        <v>0</v>
      </c>
      <c r="O43" s="66">
        <v>0</v>
      </c>
      <c r="P43" s="7"/>
      <c r="Q43" s="7"/>
      <c r="R43" s="7"/>
      <c r="S43" s="7"/>
    </row>
    <row r="44" spans="2:19" x14ac:dyDescent="0.2">
      <c r="B44" s="120">
        <f>'Plan comptable'!C155</f>
        <v>5600</v>
      </c>
      <c r="C44" s="121" t="str">
        <f>'Plan comptable'!B155</f>
        <v>Entretien et réparation — matériel roulant</v>
      </c>
      <c r="D44" s="122">
        <f>'Balance de vérification'!F28</f>
        <v>3972</v>
      </c>
      <c r="E44" s="122">
        <v>0</v>
      </c>
      <c r="F44" s="52"/>
      <c r="G44" s="53">
        <v>0</v>
      </c>
      <c r="H44" s="52"/>
      <c r="I44" s="51">
        <v>0</v>
      </c>
      <c r="J44" s="51">
        <f>'Balance après régul. '!F32</f>
        <v>0</v>
      </c>
      <c r="K44" s="51">
        <v>0</v>
      </c>
      <c r="L44" s="66">
        <v>0</v>
      </c>
      <c r="M44" s="66">
        <v>0</v>
      </c>
      <c r="N44" s="66">
        <v>0</v>
      </c>
      <c r="O44" s="66">
        <v>0</v>
      </c>
      <c r="P44" s="7"/>
      <c r="Q44" s="7"/>
      <c r="R44" s="7"/>
      <c r="S44" s="7"/>
    </row>
    <row r="45" spans="2:19" x14ac:dyDescent="0.2">
      <c r="B45" s="120">
        <f>'Plan comptable'!C160</f>
        <v>5660</v>
      </c>
      <c r="C45" s="121" t="str">
        <f>'Plan comptable'!B160</f>
        <v>Taxes municipales</v>
      </c>
      <c r="D45" s="122">
        <f>'Balance de vérification'!F29</f>
        <v>0</v>
      </c>
      <c r="E45" s="122"/>
      <c r="F45" s="52"/>
      <c r="G45" s="53"/>
      <c r="H45" s="52"/>
      <c r="I45" s="51"/>
      <c r="J45" s="51">
        <f>D45</f>
        <v>0</v>
      </c>
      <c r="K45" s="51"/>
      <c r="L45" s="66">
        <v>0</v>
      </c>
      <c r="M45" s="66">
        <v>0</v>
      </c>
      <c r="N45" s="66"/>
      <c r="O45" s="66"/>
      <c r="P45" s="7"/>
      <c r="Q45" s="7"/>
      <c r="R45" s="7"/>
      <c r="S45" s="7"/>
    </row>
    <row r="46" spans="2:19" x14ac:dyDescent="0.2">
      <c r="B46" s="120">
        <f>'Plan comptable'!C167</f>
        <v>5715</v>
      </c>
      <c r="C46" s="121" t="str">
        <f>'Plan comptable'!B167</f>
        <v>Essence</v>
      </c>
      <c r="D46" s="122">
        <v>0</v>
      </c>
      <c r="E46" s="122">
        <v>0</v>
      </c>
      <c r="F46" s="52"/>
      <c r="G46" s="53">
        <v>0</v>
      </c>
      <c r="H46" s="52"/>
      <c r="I46" s="51">
        <v>0</v>
      </c>
      <c r="J46" s="51">
        <v>0</v>
      </c>
      <c r="K46" s="51">
        <v>0</v>
      </c>
      <c r="L46" s="66">
        <v>0</v>
      </c>
      <c r="M46" s="66">
        <v>0</v>
      </c>
      <c r="N46" s="66">
        <v>0</v>
      </c>
      <c r="O46" s="66">
        <v>0</v>
      </c>
      <c r="P46" s="7"/>
      <c r="Q46" s="7"/>
      <c r="R46" s="7"/>
      <c r="S46" s="7"/>
    </row>
    <row r="47" spans="2:19" x14ac:dyDescent="0.2">
      <c r="B47" s="120">
        <f>'Plan comptable'!C170</f>
        <v>5730</v>
      </c>
      <c r="C47" s="121" t="str">
        <f>'Plan comptable'!B170</f>
        <v>Électricité</v>
      </c>
      <c r="D47" s="122">
        <f>'Balance de vérification'!F30</f>
        <v>2240</v>
      </c>
      <c r="E47" s="122">
        <v>0</v>
      </c>
      <c r="F47" s="52"/>
      <c r="G47" s="53">
        <v>0</v>
      </c>
      <c r="H47" s="52"/>
      <c r="I47" s="51">
        <v>0</v>
      </c>
      <c r="J47" s="51">
        <f>'Balance après régul. '!F34</f>
        <v>0</v>
      </c>
      <c r="K47" s="51">
        <v>0</v>
      </c>
      <c r="L47" s="66">
        <v>0</v>
      </c>
      <c r="M47" s="66">
        <v>0</v>
      </c>
      <c r="N47" s="66">
        <v>0</v>
      </c>
      <c r="O47" s="66">
        <v>0</v>
      </c>
      <c r="P47" s="7"/>
      <c r="Q47" s="7"/>
      <c r="R47" s="7"/>
      <c r="S47" s="7"/>
    </row>
    <row r="48" spans="2:19" x14ac:dyDescent="0.2">
      <c r="B48" s="120">
        <f>'Plan comptable'!C171</f>
        <v>5735</v>
      </c>
      <c r="C48" s="121" t="str">
        <f>'Plan comptable'!B171</f>
        <v>Chauffage</v>
      </c>
      <c r="D48" s="122">
        <f>'Balance de vérification'!F31</f>
        <v>0</v>
      </c>
      <c r="E48" s="122"/>
      <c r="F48" s="52"/>
      <c r="G48" s="53"/>
      <c r="H48" s="52"/>
      <c r="I48" s="51"/>
      <c r="J48" s="51">
        <f>D48</f>
        <v>0</v>
      </c>
      <c r="K48" s="51"/>
      <c r="L48" s="66">
        <v>0</v>
      </c>
      <c r="M48" s="66">
        <v>0</v>
      </c>
      <c r="N48" s="66"/>
      <c r="O48" s="66"/>
      <c r="P48" s="7"/>
      <c r="Q48" s="7"/>
      <c r="R48" s="7"/>
      <c r="S48" s="7"/>
    </row>
    <row r="49" spans="2:19" x14ac:dyDescent="0.2">
      <c r="B49" s="120">
        <f>'Plan comptable'!C172</f>
        <v>5740</v>
      </c>
      <c r="C49" s="121" t="str">
        <f>'Plan comptable'!B172</f>
        <v>Assurance</v>
      </c>
      <c r="D49" s="122">
        <f>'Balance de vérification'!F32</f>
        <v>2400</v>
      </c>
      <c r="E49" s="122">
        <v>0</v>
      </c>
      <c r="F49" s="52" t="s">
        <v>16</v>
      </c>
      <c r="G49" s="53">
        <v>0</v>
      </c>
      <c r="H49" s="52" t="str">
        <f>'Journal général (régul.)'!B12</f>
        <v>b)</v>
      </c>
      <c r="I49" s="51" t="str">
        <f>'Journal général (régul.)'!I12</f>
        <v xml:space="preserve"> </v>
      </c>
      <c r="J49" s="51">
        <f>'Balance après régul. '!F36</f>
        <v>0</v>
      </c>
      <c r="K49" s="51">
        <v>0</v>
      </c>
      <c r="L49" s="66">
        <v>0</v>
      </c>
      <c r="M49" s="66">
        <v>0</v>
      </c>
      <c r="N49" s="66">
        <v>0</v>
      </c>
      <c r="O49" s="66">
        <v>0</v>
      </c>
      <c r="P49" s="7"/>
      <c r="Q49" s="7"/>
      <c r="R49" s="7"/>
      <c r="S49" s="7"/>
    </row>
    <row r="50" spans="2:19" x14ac:dyDescent="0.2">
      <c r="B50" s="120">
        <f>'Plan comptable'!C173</f>
        <v>5750</v>
      </c>
      <c r="C50" s="121" t="str">
        <f>'Plan comptable'!B173</f>
        <v>Télécommunications</v>
      </c>
      <c r="D50" s="122">
        <f>'Balance de vérification'!F33</f>
        <v>740</v>
      </c>
      <c r="E50" s="122">
        <v>0</v>
      </c>
      <c r="F50" s="52" t="s">
        <v>16</v>
      </c>
      <c r="G50" s="53">
        <v>0</v>
      </c>
      <c r="H50" s="52"/>
      <c r="I50" s="51">
        <v>0</v>
      </c>
      <c r="J50" s="51">
        <f>'Balance après régul. '!F37</f>
        <v>0</v>
      </c>
      <c r="K50" s="51">
        <v>0</v>
      </c>
      <c r="L50" s="66">
        <v>0</v>
      </c>
      <c r="M50" s="66">
        <v>0</v>
      </c>
      <c r="N50" s="66">
        <v>0</v>
      </c>
      <c r="O50" s="66">
        <v>0</v>
      </c>
      <c r="P50" s="7"/>
      <c r="Q50" s="7"/>
      <c r="R50" s="7"/>
      <c r="S50" s="7"/>
    </row>
    <row r="51" spans="2:19" x14ac:dyDescent="0.2">
      <c r="B51" s="120">
        <f>'Plan comptable'!C175</f>
        <v>5780</v>
      </c>
      <c r="C51" s="121" t="str">
        <f>'Plan comptable'!B175</f>
        <v>Charges d’intérêts</v>
      </c>
      <c r="D51" s="122">
        <f>'Balance de vérification'!F34</f>
        <v>1375</v>
      </c>
      <c r="E51" s="122">
        <v>0</v>
      </c>
      <c r="F51" s="52" t="str">
        <f>'Journal général (régul.)'!B28</f>
        <v>f)</v>
      </c>
      <c r="G51" s="51" t="str">
        <f>'Journal général (régul.)'!H27</f>
        <v xml:space="preserve"> </v>
      </c>
      <c r="H51" s="52"/>
      <c r="I51" s="51">
        <v>0</v>
      </c>
      <c r="J51" s="51">
        <f>'Balance après régul. '!F38</f>
        <v>0</v>
      </c>
      <c r="K51" s="51">
        <v>0</v>
      </c>
      <c r="L51" s="66">
        <v>0</v>
      </c>
      <c r="M51" s="66">
        <v>0</v>
      </c>
      <c r="N51" s="66">
        <v>0</v>
      </c>
      <c r="O51" s="66">
        <v>0</v>
      </c>
      <c r="P51" s="7"/>
      <c r="Q51" s="7"/>
      <c r="R51" s="7"/>
      <c r="S51" s="7"/>
    </row>
    <row r="52" spans="2:19" x14ac:dyDescent="0.2">
      <c r="B52" s="120">
        <f>'Plan comptable'!C177</f>
        <v>5815</v>
      </c>
      <c r="C52" s="121" t="str">
        <f>'Plan comptable'!B176</f>
        <v>Frais bancaires</v>
      </c>
      <c r="D52" s="122">
        <v>0</v>
      </c>
      <c r="E52" s="122">
        <v>0</v>
      </c>
      <c r="F52" s="52" t="s">
        <v>16</v>
      </c>
      <c r="G52" s="53">
        <v>0</v>
      </c>
      <c r="H52" s="52"/>
      <c r="I52" s="51">
        <v>0</v>
      </c>
      <c r="J52" s="51">
        <v>0</v>
      </c>
      <c r="K52" s="51">
        <v>0</v>
      </c>
      <c r="L52" s="66">
        <v>0</v>
      </c>
      <c r="M52" s="66">
        <v>0</v>
      </c>
      <c r="N52" s="66">
        <v>0</v>
      </c>
      <c r="O52" s="66">
        <v>0</v>
      </c>
      <c r="P52" s="7"/>
      <c r="Q52" s="7"/>
      <c r="R52" s="7"/>
      <c r="S52" s="7"/>
    </row>
    <row r="53" spans="2:19" x14ac:dyDescent="0.2">
      <c r="B53" s="120">
        <f>'Plan comptable'!C178</f>
        <v>5820</v>
      </c>
      <c r="C53" s="121" t="str">
        <f>'Plan comptable'!B178</f>
        <v>Amortissement — Matériel roulant</v>
      </c>
      <c r="D53" s="122">
        <v>0</v>
      </c>
      <c r="E53" s="122">
        <v>0</v>
      </c>
      <c r="F53" s="52" t="str">
        <f>'Journal général (régul.)'!B16</f>
        <v>c)</v>
      </c>
      <c r="G53" s="192" t="str">
        <f>'Journal général (régul.)'!H15</f>
        <v xml:space="preserve"> </v>
      </c>
      <c r="H53" s="52"/>
      <c r="I53" s="51">
        <v>0</v>
      </c>
      <c r="J53" s="51">
        <f>'Balance après régul. '!F39</f>
        <v>0</v>
      </c>
      <c r="K53" s="51">
        <v>0</v>
      </c>
      <c r="L53" s="66">
        <v>0</v>
      </c>
      <c r="M53" s="66">
        <v>0</v>
      </c>
      <c r="N53" s="66">
        <v>0</v>
      </c>
      <c r="O53" s="66">
        <v>0</v>
      </c>
      <c r="P53" s="7"/>
      <c r="Q53" s="7"/>
      <c r="R53" s="7"/>
      <c r="S53" s="7"/>
    </row>
    <row r="54" spans="2:19" x14ac:dyDescent="0.2">
      <c r="B54" s="120">
        <f>'Plan comptable'!C179</f>
        <v>5830</v>
      </c>
      <c r="C54" s="121" t="str">
        <f>'Plan comptable'!B179</f>
        <v>Amortissement — équipement de bureau</v>
      </c>
      <c r="D54" s="122">
        <v>0</v>
      </c>
      <c r="E54" s="122">
        <v>0</v>
      </c>
      <c r="F54" s="52" t="s">
        <v>16</v>
      </c>
      <c r="G54" s="192">
        <v>0</v>
      </c>
      <c r="H54" s="52"/>
      <c r="I54" s="51">
        <v>0</v>
      </c>
      <c r="J54" s="51">
        <v>0</v>
      </c>
      <c r="K54" s="51">
        <v>0</v>
      </c>
      <c r="L54" s="66">
        <v>0</v>
      </c>
      <c r="M54" s="66">
        <v>0</v>
      </c>
      <c r="N54" s="66">
        <v>0</v>
      </c>
      <c r="O54" s="66">
        <v>0</v>
      </c>
      <c r="P54" s="7"/>
      <c r="Q54" s="7"/>
      <c r="R54" s="7"/>
      <c r="S54" s="7"/>
    </row>
    <row r="55" spans="2:19" x14ac:dyDescent="0.2">
      <c r="B55" s="120">
        <f>'Plan comptable'!C180</f>
        <v>5840</v>
      </c>
      <c r="C55" s="121" t="str">
        <f>'Plan comptable'!B180</f>
        <v>Amortissement — matériel informatique</v>
      </c>
      <c r="D55" s="122">
        <v>0</v>
      </c>
      <c r="E55" s="122">
        <v>0</v>
      </c>
      <c r="F55" s="52" t="s">
        <v>16</v>
      </c>
      <c r="G55" s="192">
        <v>0</v>
      </c>
      <c r="H55" s="52"/>
      <c r="I55" s="51">
        <v>0</v>
      </c>
      <c r="J55" s="51">
        <v>0</v>
      </c>
      <c r="K55" s="51">
        <v>0</v>
      </c>
      <c r="L55" s="66">
        <v>0</v>
      </c>
      <c r="M55" s="66">
        <v>0</v>
      </c>
      <c r="N55" s="66">
        <v>0</v>
      </c>
      <c r="O55" s="66">
        <v>0</v>
      </c>
      <c r="P55" s="7"/>
      <c r="Q55" s="7"/>
      <c r="R55" s="7"/>
      <c r="S55" s="7"/>
    </row>
    <row r="56" spans="2:19" x14ac:dyDescent="0.2">
      <c r="B56" s="120">
        <f>'Plan comptable'!C181</f>
        <v>5850</v>
      </c>
      <c r="C56" s="121" t="str">
        <f>'Plan comptable'!B181</f>
        <v xml:space="preserve">Amortissement — équipement </v>
      </c>
      <c r="D56" s="122">
        <v>0</v>
      </c>
      <c r="E56" s="122">
        <v>0</v>
      </c>
      <c r="F56" s="52" t="s">
        <v>16</v>
      </c>
      <c r="G56" s="192">
        <v>0</v>
      </c>
      <c r="H56" s="52"/>
      <c r="I56" s="51">
        <v>0</v>
      </c>
      <c r="J56" s="51">
        <v>0</v>
      </c>
      <c r="K56" s="51">
        <v>0</v>
      </c>
      <c r="L56" s="66">
        <v>0</v>
      </c>
      <c r="M56" s="66">
        <v>0</v>
      </c>
      <c r="N56" s="66">
        <v>0</v>
      </c>
      <c r="O56" s="66">
        <v>0</v>
      </c>
      <c r="P56" s="7"/>
      <c r="Q56" s="7"/>
      <c r="R56" s="7"/>
      <c r="S56" s="7"/>
    </row>
    <row r="57" spans="2:19" x14ac:dyDescent="0.2">
      <c r="B57" s="120">
        <f>'Plan comptable'!C182</f>
        <v>5870</v>
      </c>
      <c r="C57" s="121" t="str">
        <f>'Plan comptable'!B182</f>
        <v>Amortissement — ameublement de bureau</v>
      </c>
      <c r="D57" s="122">
        <f>'Balance de vérification'!F35</f>
        <v>0</v>
      </c>
      <c r="E57" s="122">
        <v>0</v>
      </c>
      <c r="F57" s="52" t="str">
        <f>'Journal général (régul.)'!B20</f>
        <v>d)</v>
      </c>
      <c r="G57" s="192" t="str">
        <f>'Journal général (régul.)'!H19</f>
        <v xml:space="preserve"> </v>
      </c>
      <c r="H57" s="52"/>
      <c r="I57" s="51">
        <v>0</v>
      </c>
      <c r="J57" s="51">
        <f>'Balance après régul. '!F42</f>
        <v>0</v>
      </c>
      <c r="K57" s="51">
        <v>0</v>
      </c>
      <c r="L57" s="66">
        <v>0</v>
      </c>
      <c r="M57" s="66">
        <v>0</v>
      </c>
      <c r="N57" s="66">
        <v>0</v>
      </c>
      <c r="O57" s="66">
        <v>0</v>
      </c>
      <c r="P57" s="7"/>
      <c r="Q57" s="7"/>
      <c r="R57" s="7"/>
      <c r="S57" s="7"/>
    </row>
    <row r="58" spans="2:19" x14ac:dyDescent="0.2">
      <c r="B58" s="120">
        <f>'Plan comptable'!C183</f>
        <v>5875</v>
      </c>
      <c r="C58" s="121" t="str">
        <f>'Plan comptable'!B183</f>
        <v>Amortissement — améliorations locatives</v>
      </c>
      <c r="D58" s="122">
        <v>0</v>
      </c>
      <c r="E58" s="122">
        <v>0</v>
      </c>
      <c r="F58" s="52" t="s">
        <v>16</v>
      </c>
      <c r="G58" s="192">
        <v>0</v>
      </c>
      <c r="H58" s="193"/>
      <c r="I58" s="51">
        <v>0</v>
      </c>
      <c r="J58" s="51">
        <v>0</v>
      </c>
      <c r="K58" s="51">
        <v>0</v>
      </c>
      <c r="L58" s="66">
        <v>0</v>
      </c>
      <c r="M58" s="66">
        <v>0</v>
      </c>
      <c r="N58" s="66">
        <v>0</v>
      </c>
      <c r="O58" s="66">
        <v>0</v>
      </c>
      <c r="P58" s="7"/>
      <c r="Q58" s="7"/>
      <c r="R58" s="7"/>
      <c r="S58" s="7"/>
    </row>
    <row r="59" spans="2:19" x14ac:dyDescent="0.2">
      <c r="B59" s="120"/>
      <c r="C59" s="121"/>
      <c r="D59" s="122">
        <v>0</v>
      </c>
      <c r="E59" s="122">
        <v>0</v>
      </c>
      <c r="F59" s="52" t="s">
        <v>16</v>
      </c>
      <c r="G59" s="192">
        <v>0</v>
      </c>
      <c r="H59" s="193"/>
      <c r="I59" s="51">
        <v>0</v>
      </c>
      <c r="J59" s="51" t="s">
        <v>16</v>
      </c>
      <c r="K59" s="51">
        <v>0</v>
      </c>
      <c r="L59" s="66">
        <v>0</v>
      </c>
      <c r="M59" s="66">
        <v>0</v>
      </c>
      <c r="N59" s="66">
        <v>0</v>
      </c>
      <c r="O59" s="66">
        <v>0</v>
      </c>
      <c r="P59" s="7"/>
      <c r="Q59" s="7"/>
      <c r="R59" s="7"/>
      <c r="S59" s="7"/>
    </row>
    <row r="60" spans="2:19" x14ac:dyDescent="0.2">
      <c r="B60" s="124">
        <f>'Plan comptable'!C190</f>
        <v>5999</v>
      </c>
      <c r="C60" s="125" t="str">
        <f>'Plan comptable'!B190</f>
        <v>Sommaire des résultats</v>
      </c>
      <c r="D60" s="122">
        <v>0</v>
      </c>
      <c r="E60" s="122">
        <v>0</v>
      </c>
      <c r="F60" s="52" t="s">
        <v>16</v>
      </c>
      <c r="G60" s="192">
        <v>0</v>
      </c>
      <c r="H60" s="193"/>
      <c r="I60" s="51">
        <v>0</v>
      </c>
      <c r="J60" s="51">
        <v>0</v>
      </c>
      <c r="K60" s="51">
        <v>0</v>
      </c>
      <c r="L60" s="68">
        <v>0</v>
      </c>
      <c r="M60" s="66">
        <v>0</v>
      </c>
      <c r="N60" s="66">
        <v>0</v>
      </c>
      <c r="O60" s="66">
        <v>0</v>
      </c>
      <c r="P60" s="7"/>
      <c r="Q60" s="7"/>
      <c r="R60" s="7"/>
      <c r="S60" s="7"/>
    </row>
    <row r="61" spans="2:19" ht="17" thickBot="1" x14ac:dyDescent="0.25">
      <c r="B61" s="120"/>
      <c r="C61" s="121"/>
      <c r="D61" s="127">
        <f>SUM(D8:D60)</f>
        <v>199645</v>
      </c>
      <c r="E61" s="127">
        <f>SUM(E8:E60)</f>
        <v>199645</v>
      </c>
      <c r="F61" s="91" t="s">
        <v>16</v>
      </c>
      <c r="G61" s="91">
        <f>SUM(G8:G60)</f>
        <v>0</v>
      </c>
      <c r="H61" s="91" t="s">
        <v>16</v>
      </c>
      <c r="I61" s="91">
        <f t="shared" ref="I61:O61" si="1">SUM(I8:I60)</f>
        <v>0</v>
      </c>
      <c r="J61" s="91">
        <f t="shared" si="1"/>
        <v>0</v>
      </c>
      <c r="K61" s="91">
        <f t="shared" si="1"/>
        <v>0</v>
      </c>
      <c r="L61" s="70">
        <f t="shared" si="1"/>
        <v>0</v>
      </c>
      <c r="M61" s="70">
        <f t="shared" si="1"/>
        <v>0</v>
      </c>
      <c r="N61" s="70">
        <f t="shared" si="1"/>
        <v>0</v>
      </c>
      <c r="O61" s="70">
        <f t="shared" si="1"/>
        <v>0</v>
      </c>
      <c r="P61" s="7"/>
      <c r="Q61" s="7"/>
      <c r="R61" s="7"/>
      <c r="S61" s="7"/>
    </row>
    <row r="62" spans="2:19" ht="17" thickTop="1" x14ac:dyDescent="0.2">
      <c r="B62" s="47"/>
      <c r="C62" s="48"/>
      <c r="D62" s="48"/>
      <c r="E62" s="48"/>
      <c r="F62" s="47"/>
      <c r="G62" s="48"/>
      <c r="H62" s="47"/>
      <c r="I62" s="48"/>
      <c r="J62" s="48"/>
      <c r="K62" s="48"/>
      <c r="L62" s="48"/>
      <c r="M62" s="48"/>
      <c r="N62" s="48"/>
      <c r="O62" s="48"/>
      <c r="P62" s="49"/>
    </row>
    <row r="63" spans="2:19" ht="19" x14ac:dyDescent="0.35">
      <c r="J63" s="246">
        <f>+K61-J61</f>
        <v>0</v>
      </c>
      <c r="M63" s="59">
        <f>L61-M61</f>
        <v>0</v>
      </c>
    </row>
  </sheetData>
  <mergeCells count="12">
    <mergeCell ref="F7:G7"/>
    <mergeCell ref="H7:I7"/>
    <mergeCell ref="B1:O1"/>
    <mergeCell ref="B4:O4"/>
    <mergeCell ref="B5:O5"/>
    <mergeCell ref="B6:B7"/>
    <mergeCell ref="C6:C7"/>
    <mergeCell ref="D6:E6"/>
    <mergeCell ref="F6:I6"/>
    <mergeCell ref="J6:K6"/>
    <mergeCell ref="L6:M6"/>
    <mergeCell ref="N6:O6"/>
  </mergeCells>
  <pageMargins left="0.70866141732283472" right="0.70866141732283472" top="0.74803149606299213" bottom="0.74803149606299213" header="0.31496062992125984" footer="0.31496062992125984"/>
  <pageSetup paperSize="120" scale="40" fitToHeight="0" orientation="portrait" r:id="rId1"/>
  <headerFooter alignWithMargins="0">
    <oddFooter>&amp;LReproduction interdite © TC Média Livres Inc.  &amp;RComptabilité 1</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12</vt:i4>
      </vt:variant>
      <vt:variant>
        <vt:lpstr>Plages nommées</vt:lpstr>
      </vt:variant>
      <vt:variant>
        <vt:i4>3</vt:i4>
      </vt:variant>
    </vt:vector>
  </HeadingPairs>
  <TitlesOfParts>
    <vt:vector size="15" baseType="lpstr">
      <vt:lpstr>Plan comptable</vt:lpstr>
      <vt:lpstr>Grand Livre</vt:lpstr>
      <vt:lpstr>Balance de vérification</vt:lpstr>
      <vt:lpstr>Journal général (régul.)</vt:lpstr>
      <vt:lpstr>Balance après régul. </vt:lpstr>
      <vt:lpstr>État des résultats après Régul.</vt:lpstr>
      <vt:lpstr>État des capitaux après régul.</vt:lpstr>
      <vt:lpstr>Bilan après régul. </vt:lpstr>
      <vt:lpstr> Chiffrier</vt:lpstr>
      <vt:lpstr>Journal général (fermeture) </vt:lpstr>
      <vt:lpstr>Balance après fermet.</vt:lpstr>
      <vt:lpstr>Bilan après fermeture</vt:lpstr>
      <vt:lpstr>' Chiffrier'!Zone_d_impression</vt:lpstr>
      <vt:lpstr>'Journal général (fermeture) '!Zone_d_impression</vt:lpstr>
      <vt:lpstr>'Journal général (régul.)'!Zone_d_impression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2023-03-31T19:22:13Z</dcterms:created>
  <dcterms:modified xsi:type="dcterms:W3CDTF">2023-04-11T20:40:20Z</dcterms:modified>
</cp:coreProperties>
</file>