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500" windowWidth="32767" windowHeight="26600" tabRatio="920" activeTab="0"/>
  </bookViews>
  <sheets>
    <sheet name="Calcul CmO et PmO" sheetId="1" r:id="rId1"/>
    <sheet name="Cafés desserts" sheetId="2" r:id="rId2"/>
  </sheets>
  <externalReferences>
    <externalReference r:id="rId5"/>
  </externalReferences>
  <definedNames>
    <definedName name="image1">#REF!</definedName>
  </definedNames>
  <calcPr fullCalcOnLoad="1"/>
</workbook>
</file>

<file path=xl/comments1.xml><?xml version="1.0" encoding="utf-8"?>
<comments xmlns="http://schemas.openxmlformats.org/spreadsheetml/2006/main">
  <authors>
    <author>Christian Latour</author>
  </authors>
  <commentList>
    <comment ref="D4"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café doit provenir du livre de recettes standardisées de l'entreprise. Le livre de recettes doit contenir (pour chaque café inscrit sur la carte) une fiche recette incluant le calcul du coût des ressources alimentaires (nourritures et boissons) utilisées. </t>
        </r>
      </text>
    </comment>
  </commentList>
</comments>
</file>

<file path=xl/sharedStrings.xml><?xml version="1.0" encoding="utf-8"?>
<sst xmlns="http://schemas.openxmlformats.org/spreadsheetml/2006/main" count="60" uniqueCount="45">
  <si>
    <t xml:space="preserve"> </t>
  </si>
  <si>
    <t>Café Espagnol</t>
  </si>
  <si>
    <t>Café Français</t>
  </si>
  <si>
    <t>Café Irlandais</t>
  </si>
  <si>
    <t>Café Madagascar</t>
  </si>
  <si>
    <t>Café Wellington</t>
  </si>
  <si>
    <t>Grand Orange Coffee</t>
  </si>
  <si>
    <t xml:space="preserve">Amarula, Tia Maria, Grand Marnier </t>
  </si>
  <si>
    <t xml:space="preserve">Amarula </t>
  </si>
  <si>
    <t xml:space="preserve">Amaretto, Kahlua </t>
  </si>
  <si>
    <t xml:space="preserve">Baileys </t>
  </si>
  <si>
    <t xml:space="preserve">Baileys, Tia Maria, Grand Marnier </t>
  </si>
  <si>
    <t xml:space="preserve">Brandy, Tia Maria, Grand Marnier </t>
  </si>
  <si>
    <t xml:space="preserve">Rhum Havana </t>
  </si>
  <si>
    <t xml:space="preserve">Brandt, Tia Maria </t>
  </si>
  <si>
    <t xml:space="preserve">Cognac </t>
  </si>
  <si>
    <t xml:space="preserve">Whiskey Irlandais, Irish mist </t>
  </si>
  <si>
    <t xml:space="preserve">Navan </t>
  </si>
  <si>
    <t xml:space="preserve">Rhum Havana brun, Baileys </t>
  </si>
  <si>
    <t xml:space="preserve">Grand Marnier </t>
  </si>
  <si>
    <t>Café africain</t>
  </si>
  <si>
    <t>Café Amaretto</t>
  </si>
  <si>
    <t>Café Baileys</t>
  </si>
  <si>
    <t>Café B-52</t>
  </si>
  <si>
    <t>Café Brésilien</t>
  </si>
  <si>
    <t>Café Cubain</t>
  </si>
  <si>
    <t>PmO</t>
  </si>
  <si>
    <t>Calcul du PmO</t>
  </si>
  <si>
    <t>CmO</t>
  </si>
  <si>
    <t>Coût moyen offert (CmO) pour la catégorie</t>
  </si>
  <si>
    <t>Prix moyen offert (PmO) pour la catégorie</t>
  </si>
  <si>
    <t>Marge brute moyenne offerte pour la catégorie</t>
  </si>
  <si>
    <t>CmO - PmO - food cost - Marge brute</t>
  </si>
  <si>
    <t>Café Maison</t>
  </si>
  <si>
    <t>CAFÉS DESSERTS</t>
  </si>
  <si>
    <t>Coûts des ressources alimentaires</t>
  </si>
  <si>
    <t xml:space="preserve">Prix de vente </t>
  </si>
  <si>
    <t xml:space="preserve">Coût en % </t>
  </si>
  <si>
    <t>Marge brute gagnée sur la vente de chaque produit</t>
  </si>
  <si>
    <t>Coût en % moyen offert pour la catégorie</t>
  </si>
  <si>
    <t>Coût en %</t>
  </si>
  <si>
    <t>Marge Brute</t>
  </si>
  <si>
    <t>CmO — PmO — coût en % — Marge brute</t>
  </si>
  <si>
    <t xml:space="preserve">OFFRE TOTALE </t>
  </si>
  <si>
    <t>LISTE DE PRODUITS ET DE PRIX</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</si>
</sst>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quot;$&quot;"/>
    <numFmt numFmtId="175" formatCode="00000"/>
    <numFmt numFmtId="176" formatCode="&quot;Vrai&quot;;&quot;Vrai&quot;;&quot;Faux&quot;"/>
    <numFmt numFmtId="177" formatCode="&quot;Actif&quot;;&quot;Actif&quot;;&quot;Inactif&quot;"/>
    <numFmt numFmtId="178" formatCode="_ * #,##0.00_)\ [$€-1]_ ;_ * \(#,##0.00\)\ [$€-1]_ ;_ * &quot;-&quot;??_)\ [$€-1]_ "/>
    <numFmt numFmtId="179" formatCode="_-* #,##0.00\ &quot;$&quot;_-;_-* #,##0.00\ &quot;$&quot;\-;_-* &quot;-&quot;??\ &quot;$&quot;_-;_-@_-"/>
    <numFmt numFmtId="180" formatCode="_ * #,##0.0_)\ _$_ ;_ * \(#,##0.0\)\ _$_ ;_ * &quot;-&quot;?_)\ _$_ ;_ @_ "/>
  </numFmts>
  <fonts count="67">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sz val="8"/>
      <name val="Verdana"/>
      <family val="2"/>
    </font>
    <font>
      <i/>
      <sz val="14"/>
      <name val="Times New Roman"/>
      <family val="1"/>
    </font>
    <font>
      <b/>
      <sz val="20"/>
      <name val="Times New Roman"/>
      <family val="1"/>
    </font>
    <font>
      <sz val="10"/>
      <name val="Arial"/>
      <family val="2"/>
    </font>
    <font>
      <b/>
      <sz val="12"/>
      <name val="Times New Roman"/>
      <family val="1"/>
    </font>
    <font>
      <sz val="12"/>
      <name val="Times New Roman"/>
      <family val="1"/>
    </font>
    <font>
      <b/>
      <sz val="14"/>
      <name val="Times New Roman"/>
      <family val="1"/>
    </font>
    <font>
      <sz val="11"/>
      <name val="Arial"/>
      <family val="2"/>
    </font>
    <font>
      <i/>
      <sz val="11"/>
      <color indexed="45"/>
      <name val="Arial"/>
      <family val="2"/>
    </font>
    <font>
      <sz val="9"/>
      <color indexed="23"/>
      <name val="Arial"/>
      <family val="2"/>
    </font>
    <font>
      <b/>
      <sz val="14"/>
      <name val="Arial"/>
      <family val="2"/>
    </font>
    <font>
      <sz val="9"/>
      <name val="Arial"/>
      <family val="2"/>
    </font>
    <font>
      <sz val="12"/>
      <name val="Arial"/>
      <family val="2"/>
    </font>
    <font>
      <i/>
      <sz val="12"/>
      <name val="Times New Roman"/>
      <family val="1"/>
    </font>
    <font>
      <i/>
      <sz val="11"/>
      <color indexed="2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7"/>
      <name val="Arial"/>
      <family val="2"/>
    </font>
    <font>
      <b/>
      <sz val="10"/>
      <name val="Arial"/>
      <family val="2"/>
    </font>
    <font>
      <b/>
      <u val="singleAccounting"/>
      <sz val="10"/>
      <name val="Arial"/>
      <family val="2"/>
    </font>
    <font>
      <b/>
      <u val="single"/>
      <sz val="10"/>
      <name val="Arial"/>
      <family val="2"/>
    </font>
    <font>
      <b/>
      <u val="single"/>
      <sz val="14"/>
      <name val="Arial"/>
      <family val="2"/>
    </font>
    <font>
      <sz val="11"/>
      <color indexed="17"/>
      <name val="Calibri"/>
      <family val="2"/>
    </font>
    <font>
      <b/>
      <sz val="11"/>
      <color indexed="9"/>
      <name val="Calibri"/>
      <family val="2"/>
    </font>
    <font>
      <b/>
      <u val="single"/>
      <sz val="10"/>
      <color indexed="12"/>
      <name val="Verdana"/>
      <family val="2"/>
    </font>
    <font>
      <b/>
      <u val="singleAccounting"/>
      <sz val="12"/>
      <name val="Arial"/>
      <family val="2"/>
    </font>
    <font>
      <b/>
      <u val="singleAccounting"/>
      <sz val="12"/>
      <name val="Verdana"/>
      <family val="2"/>
    </font>
    <font>
      <b/>
      <u val="single"/>
      <sz val="12"/>
      <name val="Arial"/>
      <family val="2"/>
    </font>
    <font>
      <b/>
      <sz val="12"/>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5"/>
      <name val="Calibri"/>
      <family val="2"/>
    </font>
    <font>
      <sz val="12"/>
      <color indexed="60"/>
      <name val="Calibri"/>
      <family val="2"/>
    </font>
    <font>
      <b/>
      <sz val="12"/>
      <color indexed="63"/>
      <name val="Calibri"/>
      <family val="2"/>
    </font>
    <font>
      <i/>
      <sz val="12"/>
      <color indexed="23"/>
      <name val="Calibri"/>
      <family val="2"/>
    </font>
    <font>
      <b/>
      <sz val="12"/>
      <color indexed="8"/>
      <name val="Calibri"/>
      <family val="2"/>
    </font>
    <font>
      <b/>
      <sz val="12"/>
      <color indexed="9"/>
      <name val="Calibri"/>
      <family val="2"/>
    </font>
    <font>
      <b/>
      <sz val="10"/>
      <color indexed="8"/>
      <name val="Verdana"/>
      <family val="2"/>
    </font>
    <font>
      <b/>
      <sz val="9"/>
      <color indexed="8"/>
      <name val="Verdana"/>
      <family val="2"/>
    </font>
    <font>
      <sz val="9"/>
      <color indexed="8"/>
      <name val="Verdana"/>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2"/>
      <color theme="1"/>
      <name val="Calibri"/>
      <family val="2"/>
    </font>
    <font>
      <b/>
      <sz val="12"/>
      <color theme="0"/>
      <name val="Calibri"/>
      <family val="2"/>
    </font>
    <font>
      <b/>
      <sz val="10"/>
      <color theme="1"/>
      <name val="Verdana"/>
      <family val="2"/>
    </font>
    <font>
      <b/>
      <sz val="8"/>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ck"/>
      <right style="thick"/>
      <top>
        <color indexed="63"/>
      </top>
      <bottom style="thick"/>
    </border>
    <border>
      <left style="thick"/>
      <right style="thick"/>
      <top>
        <color indexed="63"/>
      </top>
      <bottom>
        <color indexed="63"/>
      </bottom>
    </border>
    <border>
      <left style="thick"/>
      <right style="thick"/>
      <top style="thick"/>
      <bottom>
        <color indexed="63"/>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thick"/>
      <right style="thick"/>
      <top style="thick"/>
      <bottom style="thick"/>
    </border>
    <border>
      <left>
        <color indexed="63"/>
      </left>
      <right style="thick"/>
      <top style="thick"/>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49" fontId="14" fillId="0" borderId="0">
      <alignment horizontal="left" vertical="top"/>
      <protection/>
    </xf>
    <xf numFmtId="0" fontId="13" fillId="0" borderId="0">
      <alignment vertical="top"/>
      <protection/>
    </xf>
    <xf numFmtId="49" fontId="15" fillId="0" borderId="0">
      <alignment horizontal="left" vertical="top"/>
      <protection/>
    </xf>
    <xf numFmtId="49" fontId="17" fillId="0" borderId="0">
      <alignment horizontal="left"/>
      <protection/>
    </xf>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9" fillId="27" borderId="3" applyNumberFormat="0" applyFont="0" applyAlignment="0" applyProtection="0"/>
    <xf numFmtId="0" fontId="57" fillId="28" borderId="1" applyNumberFormat="0" applyAlignment="0" applyProtection="0"/>
    <xf numFmtId="178" fontId="9" fillId="0" borderId="0" applyFont="0" applyFill="0" applyBorder="0" applyAlignment="0" applyProtection="0"/>
    <xf numFmtId="0" fontId="58" fillId="29"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9" fontId="9" fillId="0" borderId="0" applyFont="0" applyFill="0" applyBorder="0" applyAlignment="0" applyProtection="0"/>
    <xf numFmtId="0" fontId="59" fillId="30"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0" fillId="31" borderId="4" applyNumberFormat="0" applyFont="0" applyAlignment="0" applyProtection="0"/>
    <xf numFmtId="9" fontId="9" fillId="0" borderId="0" applyFont="0" applyFill="0" applyBorder="0" applyAlignment="0" applyProtection="0"/>
    <xf numFmtId="0" fontId="30" fillId="32" borderId="0" applyNumberFormat="0" applyBorder="0" applyAlignment="0" applyProtection="0"/>
    <xf numFmtId="0" fontId="60" fillId="26" borderId="5" applyNumberFormat="0" applyAlignment="0" applyProtection="0"/>
    <xf numFmtId="0" fontId="61" fillId="0" borderId="0" applyNumberFormat="0" applyFill="0" applyBorder="0" applyAlignment="0" applyProtection="0"/>
    <xf numFmtId="0" fontId="21" fillId="0" borderId="0" applyNumberFormat="0" applyFill="0" applyBorder="0" applyAlignment="0" applyProtection="0"/>
    <xf numFmtId="0" fontId="62"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63" fillId="0" borderId="9" applyNumberFormat="0" applyFill="0" applyAlignment="0" applyProtection="0"/>
    <xf numFmtId="0" fontId="31" fillId="33" borderId="10" applyNumberFormat="0" applyAlignment="0" applyProtection="0"/>
    <xf numFmtId="0" fontId="64" fillId="34" borderId="11" applyNumberFormat="0" applyAlignment="0" applyProtection="0"/>
  </cellStyleXfs>
  <cellXfs count="79">
    <xf numFmtId="0" fontId="0" fillId="0" borderId="0" xfId="0" applyAlignment="1">
      <alignment/>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6" fillId="0" borderId="14" xfId="58" applyFont="1" applyBorder="1" applyAlignment="1">
      <alignment horizontal="center" vertical="center" wrapText="1"/>
      <protection/>
    </xf>
    <xf numFmtId="49" fontId="14" fillId="0" borderId="0" xfId="27">
      <alignment horizontal="left" vertical="top"/>
      <protection/>
    </xf>
    <xf numFmtId="49" fontId="15" fillId="0" borderId="0" xfId="29">
      <alignment horizontal="left" vertical="top"/>
      <protection/>
    </xf>
    <xf numFmtId="0" fontId="7" fillId="0" borderId="0" xfId="0" applyFont="1" applyAlignment="1">
      <alignment/>
    </xf>
    <xf numFmtId="2" fontId="11" fillId="0" borderId="0" xfId="0" applyNumberFormat="1" applyFont="1" applyAlignment="1">
      <alignment horizontal="center"/>
    </xf>
    <xf numFmtId="0" fontId="13" fillId="0" borderId="0" xfId="28">
      <alignment vertical="top"/>
      <protection/>
    </xf>
    <xf numFmtId="0" fontId="8" fillId="0" borderId="0" xfId="0" applyFont="1" applyAlignment="1">
      <alignment/>
    </xf>
    <xf numFmtId="0" fontId="12" fillId="0" borderId="0" xfId="0" applyFont="1" applyAlignment="1">
      <alignment/>
    </xf>
    <xf numFmtId="2" fontId="9" fillId="0" borderId="0" xfId="0" applyNumberFormat="1" applyFont="1" applyAlignment="1">
      <alignment horizontal="center"/>
    </xf>
    <xf numFmtId="0" fontId="13" fillId="0" borderId="0" xfId="0" applyFont="1" applyAlignment="1">
      <alignment vertical="top"/>
    </xf>
    <xf numFmtId="49" fontId="15" fillId="0" borderId="0" xfId="0" applyNumberFormat="1" applyFont="1" applyAlignment="1">
      <alignment horizontal="left" vertical="top"/>
    </xf>
    <xf numFmtId="49" fontId="17" fillId="0" borderId="0" xfId="30">
      <alignment horizontal="left"/>
      <protection/>
    </xf>
    <xf numFmtId="2" fontId="18" fillId="0" borderId="0" xfId="0" applyNumberFormat="1" applyFont="1" applyAlignment="1">
      <alignment/>
    </xf>
    <xf numFmtId="2" fontId="18" fillId="0" borderId="0" xfId="0" applyNumberFormat="1" applyFont="1" applyAlignment="1">
      <alignment horizontal="center"/>
    </xf>
    <xf numFmtId="0" fontId="9" fillId="0" borderId="0" xfId="0" applyFont="1" applyBorder="1" applyAlignment="1">
      <alignment/>
    </xf>
    <xf numFmtId="2" fontId="18" fillId="0" borderId="0" xfId="0" applyNumberFormat="1" applyFont="1" applyBorder="1" applyAlignment="1">
      <alignment horizontal="center"/>
    </xf>
    <xf numFmtId="2" fontId="18" fillId="0" borderId="0" xfId="0" applyNumberFormat="1" applyFont="1" applyBorder="1" applyAlignment="1">
      <alignment/>
    </xf>
    <xf numFmtId="0" fontId="10" fillId="0" borderId="0" xfId="0" applyFont="1" applyAlignment="1">
      <alignment/>
    </xf>
    <xf numFmtId="0" fontId="12" fillId="0" borderId="0" xfId="0" applyFont="1" applyAlignment="1">
      <alignment/>
    </xf>
    <xf numFmtId="0" fontId="19" fillId="0" borderId="0" xfId="0" applyFont="1" applyAlignment="1">
      <alignment/>
    </xf>
    <xf numFmtId="0" fontId="11" fillId="0" borderId="0" xfId="0" applyFont="1" applyAlignment="1">
      <alignment/>
    </xf>
    <xf numFmtId="0" fontId="10" fillId="0" borderId="0" xfId="0" applyFont="1" applyAlignment="1">
      <alignment/>
    </xf>
    <xf numFmtId="0" fontId="8" fillId="0" borderId="0" xfId="0" applyFont="1" applyFill="1" applyAlignment="1">
      <alignment/>
    </xf>
    <xf numFmtId="174" fontId="12" fillId="0" borderId="0" xfId="0" applyNumberFormat="1" applyFont="1" applyAlignment="1">
      <alignment/>
    </xf>
    <xf numFmtId="49" fontId="20" fillId="0" borderId="0" xfId="0" applyNumberFormat="1" applyFont="1" applyAlignment="1">
      <alignment horizontal="left" vertical="top"/>
    </xf>
    <xf numFmtId="0" fontId="9" fillId="0" borderId="0" xfId="58">
      <alignment/>
      <protection/>
    </xf>
    <xf numFmtId="0" fontId="25" fillId="0" borderId="0" xfId="58" applyFont="1" applyAlignment="1">
      <alignment horizontal="center"/>
      <protection/>
    </xf>
    <xf numFmtId="0" fontId="26" fillId="0" borderId="0" xfId="58" applyFont="1" applyAlignment="1">
      <alignment horizontal="center"/>
      <protection/>
    </xf>
    <xf numFmtId="0" fontId="16" fillId="0" borderId="0" xfId="58" applyFont="1">
      <alignment/>
      <protection/>
    </xf>
    <xf numFmtId="44" fontId="9" fillId="0" borderId="0" xfId="58" applyNumberFormat="1">
      <alignment/>
      <protection/>
    </xf>
    <xf numFmtId="10" fontId="9" fillId="0" borderId="0" xfId="58" applyNumberFormat="1">
      <alignment/>
      <protection/>
    </xf>
    <xf numFmtId="0" fontId="26" fillId="0" borderId="0" xfId="58" applyFont="1">
      <alignment/>
      <protection/>
    </xf>
    <xf numFmtId="44" fontId="27" fillId="0" borderId="0" xfId="58" applyNumberFormat="1" applyFont="1" applyAlignment="1">
      <alignment horizontal="center"/>
      <protection/>
    </xf>
    <xf numFmtId="10" fontId="28" fillId="0" borderId="0" xfId="58" applyNumberFormat="1" applyFont="1">
      <alignment/>
      <protection/>
    </xf>
    <xf numFmtId="44" fontId="27" fillId="0" borderId="0" xfId="58" applyNumberFormat="1" applyFont="1">
      <alignment/>
      <protection/>
    </xf>
    <xf numFmtId="44" fontId="65" fillId="0" borderId="0" xfId="0" applyNumberFormat="1" applyFont="1" applyAlignment="1">
      <alignment/>
    </xf>
    <xf numFmtId="0" fontId="9" fillId="0" borderId="15" xfId="58" applyBorder="1">
      <alignment/>
      <protection/>
    </xf>
    <xf numFmtId="0" fontId="26" fillId="0" borderId="16" xfId="58" applyFont="1" applyBorder="1">
      <alignment/>
      <protection/>
    </xf>
    <xf numFmtId="44" fontId="27" fillId="0" borderId="16" xfId="58" applyNumberFormat="1" applyFont="1" applyBorder="1">
      <alignment/>
      <protection/>
    </xf>
    <xf numFmtId="10" fontId="28" fillId="0" borderId="16" xfId="58" applyNumberFormat="1" applyFont="1" applyBorder="1">
      <alignment/>
      <protection/>
    </xf>
    <xf numFmtId="0" fontId="9" fillId="0" borderId="17" xfId="58" applyBorder="1">
      <alignment/>
      <protection/>
    </xf>
    <xf numFmtId="0" fontId="26" fillId="0" borderId="0" xfId="58" applyFont="1" applyBorder="1">
      <alignment/>
      <protection/>
    </xf>
    <xf numFmtId="0" fontId="29" fillId="0" borderId="0" xfId="58" applyFont="1" applyBorder="1">
      <alignment/>
      <protection/>
    </xf>
    <xf numFmtId="44" fontId="9" fillId="0" borderId="0" xfId="58" applyNumberFormat="1" applyBorder="1">
      <alignment/>
      <protection/>
    </xf>
    <xf numFmtId="10" fontId="9" fillId="0" borderId="0" xfId="58" applyNumberFormat="1" applyBorder="1">
      <alignment/>
      <protection/>
    </xf>
    <xf numFmtId="0" fontId="9" fillId="0" borderId="18" xfId="58" applyBorder="1">
      <alignment/>
      <protection/>
    </xf>
    <xf numFmtId="0" fontId="9" fillId="0" borderId="0" xfId="58" applyBorder="1">
      <alignment/>
      <protection/>
    </xf>
    <xf numFmtId="0" fontId="9" fillId="0" borderId="19" xfId="58" applyBorder="1">
      <alignment/>
      <protection/>
    </xf>
    <xf numFmtId="0" fontId="9" fillId="0" borderId="20" xfId="58" applyBorder="1">
      <alignment/>
      <protection/>
    </xf>
    <xf numFmtId="0" fontId="9" fillId="0" borderId="21" xfId="58" applyBorder="1">
      <alignment/>
      <protection/>
    </xf>
    <xf numFmtId="44" fontId="26" fillId="0" borderId="22" xfId="58" applyNumberFormat="1" applyFont="1" applyBorder="1" applyAlignment="1">
      <alignment horizontal="center"/>
      <protection/>
    </xf>
    <xf numFmtId="44" fontId="26" fillId="0" borderId="23" xfId="58" applyNumberFormat="1" applyFont="1" applyBorder="1" applyAlignment="1">
      <alignment horizontal="center"/>
      <protection/>
    </xf>
    <xf numFmtId="10" fontId="26" fillId="0" borderId="23" xfId="58" applyNumberFormat="1" applyFont="1" applyBorder="1" applyAlignment="1">
      <alignment horizontal="center"/>
      <protection/>
    </xf>
    <xf numFmtId="44" fontId="33" fillId="0" borderId="0" xfId="58" applyNumberFormat="1" applyFont="1" applyBorder="1" applyAlignment="1">
      <alignment horizontal="center"/>
      <protection/>
    </xf>
    <xf numFmtId="10" fontId="35" fillId="0" borderId="0" xfId="58" applyNumberFormat="1" applyFont="1" applyBorder="1" applyAlignment="1">
      <alignment horizontal="center"/>
      <protection/>
    </xf>
    <xf numFmtId="44" fontId="36" fillId="0" borderId="0" xfId="58" applyNumberFormat="1" applyFont="1" applyBorder="1" applyAlignment="1">
      <alignment horizontal="center"/>
      <protection/>
    </xf>
    <xf numFmtId="10" fontId="36" fillId="0" borderId="0" xfId="58" applyNumberFormat="1" applyFont="1" applyBorder="1" applyAlignment="1">
      <alignment horizontal="center"/>
      <protection/>
    </xf>
    <xf numFmtId="0" fontId="36" fillId="0" borderId="0" xfId="58" applyFont="1" applyBorder="1" applyAlignment="1">
      <alignment horizontal="center"/>
      <protection/>
    </xf>
    <xf numFmtId="0" fontId="9" fillId="0" borderId="0" xfId="58" applyAlignment="1">
      <alignment horizontal="center"/>
      <protection/>
    </xf>
    <xf numFmtId="0" fontId="26" fillId="0" borderId="0" xfId="0" applyFont="1" applyAlignment="1">
      <alignment/>
    </xf>
    <xf numFmtId="44" fontId="26" fillId="0" borderId="0" xfId="58" applyNumberFormat="1" applyFont="1" applyAlignment="1">
      <alignment horizontal="center"/>
      <protection/>
    </xf>
    <xf numFmtId="10" fontId="26" fillId="0" borderId="0" xfId="58" applyNumberFormat="1" applyFont="1" applyAlignment="1">
      <alignment horizontal="center"/>
      <protection/>
    </xf>
    <xf numFmtId="44" fontId="26" fillId="0" borderId="0" xfId="0" applyNumberFormat="1" applyFont="1" applyAlignment="1">
      <alignment horizontal="center"/>
    </xf>
    <xf numFmtId="10" fontId="26" fillId="0" borderId="0" xfId="0" applyNumberFormat="1" applyFont="1" applyAlignment="1">
      <alignment horizontal="center"/>
    </xf>
    <xf numFmtId="0" fontId="26" fillId="0" borderId="0" xfId="58" applyFont="1" applyBorder="1" applyAlignment="1">
      <alignment horizontal="center" vertical="center" wrapText="1"/>
      <protection/>
    </xf>
    <xf numFmtId="0" fontId="1" fillId="0" borderId="0" xfId="0" applyFont="1" applyBorder="1" applyAlignment="1">
      <alignment horizontal="center" vertical="center" wrapText="1"/>
    </xf>
    <xf numFmtId="44" fontId="26" fillId="0" borderId="18" xfId="58" applyNumberFormat="1" applyFont="1" applyBorder="1" applyAlignment="1">
      <alignment horizontal="center"/>
      <protection/>
    </xf>
    <xf numFmtId="44" fontId="34" fillId="0" borderId="0" xfId="0" applyNumberFormat="1" applyFont="1" applyBorder="1" applyAlignment="1">
      <alignment/>
    </xf>
    <xf numFmtId="44" fontId="27" fillId="0" borderId="24" xfId="58" applyNumberFormat="1" applyFont="1" applyBorder="1">
      <alignment/>
      <protection/>
    </xf>
    <xf numFmtId="44" fontId="33" fillId="0" borderId="18" xfId="58" applyNumberFormat="1" applyFont="1" applyBorder="1" applyAlignment="1">
      <alignment horizontal="center"/>
      <protection/>
    </xf>
    <xf numFmtId="0" fontId="36" fillId="0" borderId="18" xfId="58" applyFont="1" applyBorder="1" applyAlignment="1">
      <alignment horizontal="center"/>
      <protection/>
    </xf>
    <xf numFmtId="0" fontId="32" fillId="0" borderId="0" xfId="50" applyFont="1" applyAlignment="1" applyProtection="1">
      <alignment horizontal="left"/>
      <protection/>
    </xf>
    <xf numFmtId="1" fontId="15" fillId="0" borderId="0" xfId="0" applyNumberFormat="1" applyFont="1" applyAlignment="1">
      <alignment horizontal="left" vertical="top"/>
    </xf>
    <xf numFmtId="0" fontId="18" fillId="0" borderId="0" xfId="0" applyFont="1" applyAlignment="1">
      <alignment vertical="top"/>
    </xf>
  </cellXfs>
  <cellStyles count="6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rix" xfId="29"/>
    <cellStyle name="48_qte" xfId="30"/>
    <cellStyle name="60 % - Accent1" xfId="31"/>
    <cellStyle name="60 % - Accent2" xfId="32"/>
    <cellStyle name="60 % - Accent3" xfId="33"/>
    <cellStyle name="60 % - Accent4" xfId="34"/>
    <cellStyle name="60 % - Accent5" xfId="35"/>
    <cellStyle name="60 % - Accent6" xfId="36"/>
    <cellStyle name="Accent1" xfId="37"/>
    <cellStyle name="Accent2" xfId="38"/>
    <cellStyle name="Accent3" xfId="39"/>
    <cellStyle name="Accent4" xfId="40"/>
    <cellStyle name="Accent5" xfId="41"/>
    <cellStyle name="Accent6" xfId="42"/>
    <cellStyle name="Avertissement" xfId="43"/>
    <cellStyle name="Calcul" xfId="44"/>
    <cellStyle name="Cellule liée" xfId="45"/>
    <cellStyle name="Commentaire" xfId="46"/>
    <cellStyle name="Entrée" xfId="47"/>
    <cellStyle name="Euro" xfId="48"/>
    <cellStyle name="Insatisfaisant" xfId="49"/>
    <cellStyle name="Hyperlink" xfId="50"/>
    <cellStyle name="Lien hypertexte 2" xfId="51"/>
    <cellStyle name="Followed Hyperlink" xfId="52"/>
    <cellStyle name="Monétaire 2" xfId="53"/>
    <cellStyle name="Monétaire 2 2" xfId="54"/>
    <cellStyle name="Monétaire 3" xfId="55"/>
    <cellStyle name="Monétaire_Exercice de revision numéro 1" xfId="56"/>
    <cellStyle name="Neutre" xfId="57"/>
    <cellStyle name="Normal 2" xfId="58"/>
    <cellStyle name="Normal 2 2" xfId="59"/>
    <cellStyle name="Normal 2 2 2" xfId="60"/>
    <cellStyle name="Note" xfId="61"/>
    <cellStyle name="Pourcentage 2" xfId="62"/>
    <cellStyle name="Satisfaisant" xfId="63"/>
    <cellStyle name="Sortie" xfId="64"/>
    <cellStyle name="Texte explicatif" xfId="65"/>
    <cellStyle name="Titre" xfId="66"/>
    <cellStyle name="Titre " xfId="67"/>
    <cellStyle name="Titre 1" xfId="68"/>
    <cellStyle name="Titre 2" xfId="69"/>
    <cellStyle name="Titre 3" xfId="70"/>
    <cellStyle name="Titre 4" xfId="71"/>
    <cellStyle name="Total" xfId="72"/>
    <cellStyle name="Vérification" xfId="73"/>
    <cellStyle name="Vérification de cellule" xfId="7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000000"/>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72727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1</xdr:row>
      <xdr:rowOff>685800</xdr:rowOff>
    </xdr:from>
    <xdr:to>
      <xdr:col>2</xdr:col>
      <xdr:colOff>1743075</xdr:colOff>
      <xdr:row>2</xdr:row>
      <xdr:rowOff>28575</xdr:rowOff>
    </xdr:to>
    <xdr:pic>
      <xdr:nvPicPr>
        <xdr:cNvPr id="1" name="Picture 6"/>
        <xdr:cNvPicPr preferRelativeResize="1">
          <a:picLocks noChangeAspect="1"/>
        </xdr:cNvPicPr>
      </xdr:nvPicPr>
      <xdr:blipFill>
        <a:blip r:embed="rId1"/>
        <a:stretch>
          <a:fillRect/>
        </a:stretch>
      </xdr:blipFill>
      <xdr:spPr>
        <a:xfrm>
          <a:off x="1371600" y="2333625"/>
          <a:ext cx="1781175" cy="257175"/>
        </a:xfrm>
        <a:prstGeom prst="rect">
          <a:avLst/>
        </a:prstGeom>
        <a:noFill/>
        <a:ln w="9525" cmpd="sng">
          <a:noFill/>
        </a:ln>
      </xdr:spPr>
    </xdr:pic>
    <xdr:clientData/>
  </xdr:twoCellAnchor>
  <xdr:twoCellAnchor editAs="oneCell">
    <xdr:from>
      <xdr:col>2</xdr:col>
      <xdr:colOff>1295400</xdr:colOff>
      <xdr:row>34</xdr:row>
      <xdr:rowOff>85725</xdr:rowOff>
    </xdr:from>
    <xdr:to>
      <xdr:col>2</xdr:col>
      <xdr:colOff>4067175</xdr:colOff>
      <xdr:row>40</xdr:row>
      <xdr:rowOff>9525</xdr:rowOff>
    </xdr:to>
    <xdr:pic>
      <xdr:nvPicPr>
        <xdr:cNvPr id="2" name="Picture 10"/>
        <xdr:cNvPicPr preferRelativeResize="1">
          <a:picLocks noChangeAspect="1"/>
        </xdr:cNvPicPr>
      </xdr:nvPicPr>
      <xdr:blipFill>
        <a:blip r:embed="rId2"/>
        <a:stretch>
          <a:fillRect/>
        </a:stretch>
      </xdr:blipFill>
      <xdr:spPr>
        <a:xfrm>
          <a:off x="2705100" y="7829550"/>
          <a:ext cx="2771775" cy="895350"/>
        </a:xfrm>
        <a:prstGeom prst="rect">
          <a:avLst/>
        </a:prstGeom>
        <a:noFill/>
        <a:ln w="9525" cmpd="sng">
          <a:noFill/>
        </a:ln>
      </xdr:spPr>
    </xdr:pic>
    <xdr:clientData/>
  </xdr:twoCellAnchor>
  <xdr:twoCellAnchor editAs="oneCell">
    <xdr:from>
      <xdr:col>2</xdr:col>
      <xdr:colOff>2190750</xdr:colOff>
      <xdr:row>0</xdr:row>
      <xdr:rowOff>1438275</xdr:rowOff>
    </xdr:from>
    <xdr:to>
      <xdr:col>2</xdr:col>
      <xdr:colOff>4010025</xdr:colOff>
      <xdr:row>1</xdr:row>
      <xdr:rowOff>28575</xdr:rowOff>
    </xdr:to>
    <xdr:pic>
      <xdr:nvPicPr>
        <xdr:cNvPr id="3" name="Picture 11"/>
        <xdr:cNvPicPr preferRelativeResize="1">
          <a:picLocks noChangeAspect="1"/>
        </xdr:cNvPicPr>
      </xdr:nvPicPr>
      <xdr:blipFill>
        <a:blip r:embed="rId3"/>
        <a:stretch>
          <a:fillRect/>
        </a:stretch>
      </xdr:blipFill>
      <xdr:spPr>
        <a:xfrm>
          <a:off x="3600450" y="1438275"/>
          <a:ext cx="181927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233;rici\Hiver%202017\Budget%20et%20indicateurs%20de%20performance%20(430-763-Me)\LE%20755\Budget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verture"/>
      <sheetName val="Calendrier 2017"/>
      <sheetName val="Heures d'opé 2017"/>
      <sheetName val="Achalandage 2017"/>
      <sheetName val="UmA (food) 2017"/>
      <sheetName val="PmO (food) 2017"/>
      <sheetName val="DmA (food) 2017 "/>
      <sheetName val="Demande jour (food)"/>
      <sheetName val="Demande totale (food)  2017"/>
      <sheetName val="UmA (beverage) 2017 (2)"/>
      <sheetName val="PmO (beverage) 2017 (2)"/>
      <sheetName val="DmA (beverage) 2017  (2)"/>
      <sheetName val="Demande jour (beverage) (2)"/>
      <sheetName val="Demande totale (beverage)  2017"/>
      <sheetName val="Le 755 MASTER"/>
      <sheetName val="Calcul CmO et PmO"/>
      <sheetName val="Liste des MP(AS)"/>
      <sheetName val="Ragout de boeuf"/>
      <sheetName val="Entrées_monde"/>
      <sheetName val="Salades et potages"/>
      <sheetName val="Burger et sandwich)"/>
      <sheetName val="Pizza"/>
      <sheetName val="Les saveurs du monde (1)"/>
      <sheetName val="Les saveurs du monde (2)"/>
      <sheetName val="Gâteries"/>
      <sheetName val="Coût marchandises vendues"/>
      <sheetName val="Salaire (F+G) 2"/>
      <sheetName val="F+G Salaires"/>
      <sheetName val="Frais Occupation "/>
      <sheetName val="Amortissement"/>
      <sheetName val="Coûts directs d'exploitation"/>
      <sheetName val="Musique et divertissement"/>
      <sheetName val="Marketing "/>
      <sheetName val="Service publics "/>
      <sheetName val="Frais d'administration "/>
      <sheetName val="Entretien et réparations"/>
      <sheetName val="Frais Financiers"/>
      <sheetName val="Autres revenus"/>
      <sheetName val="Ind. de performance"/>
      <sheetName val="Bilan de départ"/>
      <sheetName val="Cycle comptable"/>
      <sheetName val="Bilan de fermeture (2)"/>
      <sheetName val="Essai - Budget"/>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49"/>
  <sheetViews>
    <sheetView tabSelected="1" zoomScale="160" zoomScaleNormal="160" zoomScalePageLayoutView="0" workbookViewId="0" topLeftCell="A1">
      <selection activeCell="C33" sqref="C33"/>
    </sheetView>
  </sheetViews>
  <sheetFormatPr defaultColWidth="10.625" defaultRowHeight="12.75"/>
  <cols>
    <col min="1" max="1" width="10.625" style="30" customWidth="1"/>
    <col min="2" max="2" width="3.625" style="30" customWidth="1"/>
    <col min="3" max="3" width="44.00390625" style="30" customWidth="1"/>
    <col min="4" max="4" width="16.125" style="30" customWidth="1"/>
    <col min="5" max="6" width="12.125" style="30" customWidth="1"/>
    <col min="7" max="7" width="16.125" style="30" customWidth="1"/>
    <col min="8" max="8" width="4.375" style="30" customWidth="1"/>
    <col min="9" max="9" width="3.875" style="30" customWidth="1"/>
    <col min="10" max="10" width="65.00390625" style="30" customWidth="1"/>
    <col min="11" max="11" width="10.625" style="30" customWidth="1"/>
    <col min="12" max="12" width="5.00390625" style="30" customWidth="1"/>
    <col min="13" max="13" width="2.50390625" style="30" customWidth="1"/>
    <col min="14" max="14" width="1.4921875" style="30" customWidth="1"/>
    <col min="15" max="15" width="7.00390625" style="30" customWidth="1"/>
    <col min="16" max="17" width="1.625" style="30" customWidth="1"/>
    <col min="18" max="18" width="4.625" style="30" customWidth="1"/>
    <col min="19" max="16384" width="10.625" style="30" customWidth="1"/>
  </cols>
  <sheetData>
    <row r="1" ht="12.75">
      <c r="K1" s="63"/>
    </row>
    <row r="2" spans="3:11" ht="21.75">
      <c r="C2" s="31" t="s">
        <v>44</v>
      </c>
      <c r="K2" s="63"/>
    </row>
    <row r="3" spans="3:11" ht="22.5" thickBot="1">
      <c r="C3" s="31"/>
      <c r="K3" s="63"/>
    </row>
    <row r="4" spans="3:11" ht="22.5" thickTop="1">
      <c r="C4" s="31"/>
      <c r="D4" s="5" t="s">
        <v>35</v>
      </c>
      <c r="E4" s="5" t="s">
        <v>36</v>
      </c>
      <c r="F4" s="5" t="s">
        <v>37</v>
      </c>
      <c r="G4" s="5" t="s">
        <v>38</v>
      </c>
      <c r="H4" s="69"/>
      <c r="K4" s="63"/>
    </row>
    <row r="5" spans="3:11" ht="21.75">
      <c r="C5" s="31"/>
      <c r="D5" s="4"/>
      <c r="E5" s="2"/>
      <c r="F5" s="2"/>
      <c r="G5" s="2"/>
      <c r="H5" s="70"/>
      <c r="K5" s="63"/>
    </row>
    <row r="6" spans="4:11" ht="16.5" customHeight="1" thickBot="1">
      <c r="D6" s="3"/>
      <c r="E6" s="1"/>
      <c r="F6" s="1"/>
      <c r="G6" s="1"/>
      <c r="H6" s="70"/>
      <c r="K6" s="63"/>
    </row>
    <row r="7" spans="3:11" ht="18.75" thickTop="1">
      <c r="C7" s="33" t="s">
        <v>34</v>
      </c>
      <c r="D7" s="32" t="s">
        <v>0</v>
      </c>
      <c r="E7" s="32" t="s">
        <v>0</v>
      </c>
      <c r="F7" s="32" t="s">
        <v>0</v>
      </c>
      <c r="G7" s="32" t="s">
        <v>0</v>
      </c>
      <c r="H7" s="32"/>
      <c r="K7" s="63"/>
    </row>
    <row r="8" spans="1:11" ht="12.75">
      <c r="A8" s="30">
        <v>1</v>
      </c>
      <c r="B8" s="30">
        <v>1</v>
      </c>
      <c r="C8" s="30" t="str">
        <f>+'Cafés desserts'!C4</f>
        <v>Café Maison</v>
      </c>
      <c r="D8" s="34">
        <f>0.3*E8</f>
        <v>2.4</v>
      </c>
      <c r="E8" s="34">
        <f>+'Cafés desserts'!B4</f>
        <v>8</v>
      </c>
      <c r="F8" s="35">
        <f>+D8/E8</f>
        <v>0.3</v>
      </c>
      <c r="G8" s="34">
        <f>+E8-D8</f>
        <v>5.6</v>
      </c>
      <c r="H8" s="34"/>
      <c r="J8" s="36" t="s">
        <v>29</v>
      </c>
      <c r="K8" s="65">
        <f>D22</f>
        <v>2.3538461538461535</v>
      </c>
    </row>
    <row r="9" spans="1:11" ht="12.75">
      <c r="A9" s="30">
        <v>2</v>
      </c>
      <c r="B9" s="30">
        <v>2</v>
      </c>
      <c r="C9" s="30" t="str">
        <f>+'Cafés desserts'!C6</f>
        <v>Café africain</v>
      </c>
      <c r="D9" s="34">
        <f aca="true" t="shared" si="0" ref="D9:D20">0.3*E9</f>
        <v>2.1</v>
      </c>
      <c r="E9" s="34">
        <f>+'Cafés desserts'!B6</f>
        <v>7</v>
      </c>
      <c r="F9" s="35">
        <f aca="true" t="shared" si="1" ref="F9:F20">+D9/E9</f>
        <v>0.3</v>
      </c>
      <c r="G9" s="34">
        <f aca="true" t="shared" si="2" ref="G9:G20">+E9-D9</f>
        <v>4.9</v>
      </c>
      <c r="H9" s="34"/>
      <c r="J9" s="36" t="s">
        <v>30</v>
      </c>
      <c r="K9" s="65">
        <f>E22</f>
        <v>7.846153846153846</v>
      </c>
    </row>
    <row r="10" spans="1:11" ht="12.75">
      <c r="A10" s="30">
        <v>3</v>
      </c>
      <c r="B10" s="30">
        <v>3</v>
      </c>
      <c r="C10" s="30" t="str">
        <f>+'Cafés desserts'!C8</f>
        <v>Café Amaretto</v>
      </c>
      <c r="D10" s="34">
        <f t="shared" si="0"/>
        <v>2.6999999999999997</v>
      </c>
      <c r="E10" s="34">
        <f>+'Cafés desserts'!B8</f>
        <v>9</v>
      </c>
      <c r="F10" s="35">
        <f t="shared" si="1"/>
        <v>0.3</v>
      </c>
      <c r="G10" s="34">
        <f t="shared" si="2"/>
        <v>6.300000000000001</v>
      </c>
      <c r="H10" s="34"/>
      <c r="J10" s="36" t="s">
        <v>39</v>
      </c>
      <c r="K10" s="66">
        <f>F22</f>
        <v>0.3</v>
      </c>
    </row>
    <row r="11" spans="1:11" ht="12.75">
      <c r="A11" s="30">
        <v>4</v>
      </c>
      <c r="B11" s="30">
        <v>4</v>
      </c>
      <c r="C11" s="30" t="str">
        <f>+'Cafés desserts'!C10</f>
        <v>Café Baileys</v>
      </c>
      <c r="D11" s="34">
        <f t="shared" si="0"/>
        <v>2.4</v>
      </c>
      <c r="E11" s="34">
        <f>+'Cafés desserts'!B10</f>
        <v>8</v>
      </c>
      <c r="F11" s="35">
        <f t="shared" si="1"/>
        <v>0.3</v>
      </c>
      <c r="G11" s="34">
        <f t="shared" si="2"/>
        <v>5.6</v>
      </c>
      <c r="H11" s="34"/>
      <c r="J11" s="36" t="s">
        <v>31</v>
      </c>
      <c r="K11" s="65">
        <f>G22</f>
        <v>5.492307692307692</v>
      </c>
    </row>
    <row r="12" spans="1:11" ht="12.75">
      <c r="A12" s="30">
        <v>5</v>
      </c>
      <c r="B12" s="30">
        <v>5</v>
      </c>
      <c r="C12" s="30" t="str">
        <f>+'Cafés desserts'!C12</f>
        <v>Café B-52</v>
      </c>
      <c r="D12" s="34">
        <f t="shared" si="0"/>
        <v>2.1</v>
      </c>
      <c r="E12" s="34">
        <f>+'Cafés desserts'!B12</f>
        <v>7</v>
      </c>
      <c r="F12" s="35">
        <f t="shared" si="1"/>
        <v>0.3</v>
      </c>
      <c r="G12" s="34">
        <f t="shared" si="2"/>
        <v>4.9</v>
      </c>
      <c r="H12" s="34"/>
      <c r="K12" s="63"/>
    </row>
    <row r="13" spans="1:11" ht="12.75">
      <c r="A13" s="30">
        <v>6</v>
      </c>
      <c r="B13" s="30">
        <v>6</v>
      </c>
      <c r="C13" s="30" t="str">
        <f>+'Cafés desserts'!C14</f>
        <v>Café Brésilien</v>
      </c>
      <c r="D13" s="34">
        <f t="shared" si="0"/>
        <v>2.1</v>
      </c>
      <c r="E13" s="34">
        <f>+'Cafés desserts'!B14</f>
        <v>7</v>
      </c>
      <c r="F13" s="35">
        <f t="shared" si="1"/>
        <v>0.3</v>
      </c>
      <c r="G13" s="34">
        <f t="shared" si="2"/>
        <v>4.9</v>
      </c>
      <c r="H13" s="34"/>
      <c r="K13" s="63"/>
    </row>
    <row r="14" spans="1:11" ht="12.75">
      <c r="A14" s="30">
        <v>7</v>
      </c>
      <c r="B14" s="30">
        <v>7</v>
      </c>
      <c r="C14" s="30" t="str">
        <f>+'Cafés desserts'!C16</f>
        <v>Café Cubain</v>
      </c>
      <c r="D14" s="34">
        <f t="shared" si="0"/>
        <v>2.1</v>
      </c>
      <c r="E14" s="34">
        <f>+'Cafés desserts'!B16</f>
        <v>7</v>
      </c>
      <c r="F14" s="35">
        <f t="shared" si="1"/>
        <v>0.3</v>
      </c>
      <c r="G14" s="34">
        <f t="shared" si="2"/>
        <v>4.9</v>
      </c>
      <c r="H14" s="34"/>
      <c r="K14" s="63"/>
    </row>
    <row r="15" spans="1:11" ht="12.75">
      <c r="A15" s="30">
        <v>8</v>
      </c>
      <c r="B15" s="30">
        <v>8</v>
      </c>
      <c r="C15" s="30" t="str">
        <f>+'Cafés desserts'!C18</f>
        <v>Café Espagnol</v>
      </c>
      <c r="D15" s="34">
        <f t="shared" si="0"/>
        <v>2.1</v>
      </c>
      <c r="E15" s="34">
        <f>+'Cafés desserts'!B18</f>
        <v>7</v>
      </c>
      <c r="F15" s="35">
        <f t="shared" si="1"/>
        <v>0.3</v>
      </c>
      <c r="G15" s="34">
        <f t="shared" si="2"/>
        <v>4.9</v>
      </c>
      <c r="H15" s="34"/>
      <c r="K15" s="63"/>
    </row>
    <row r="16" spans="1:11" ht="12.75">
      <c r="A16" s="30">
        <v>9</v>
      </c>
      <c r="B16" s="30">
        <v>9</v>
      </c>
      <c r="C16" s="30" t="str">
        <f>+'Cafés desserts'!C20</f>
        <v>Café Français</v>
      </c>
      <c r="D16" s="34">
        <f t="shared" si="0"/>
        <v>2.1</v>
      </c>
      <c r="E16" s="34">
        <f>+'Cafés desserts'!B20</f>
        <v>7</v>
      </c>
      <c r="F16" s="35">
        <f t="shared" si="1"/>
        <v>0.3</v>
      </c>
      <c r="G16" s="34">
        <f t="shared" si="2"/>
        <v>4.9</v>
      </c>
      <c r="H16" s="34"/>
      <c r="K16" s="63"/>
    </row>
    <row r="17" spans="1:11" ht="12.75">
      <c r="A17" s="30">
        <v>10</v>
      </c>
      <c r="B17" s="30">
        <v>10</v>
      </c>
      <c r="C17" s="30" t="str">
        <f>+'Cafés desserts'!C22</f>
        <v>Café Irlandais</v>
      </c>
      <c r="D17" s="34">
        <f t="shared" si="0"/>
        <v>2.4</v>
      </c>
      <c r="E17" s="34">
        <f>+'Cafés desserts'!B22</f>
        <v>8</v>
      </c>
      <c r="F17" s="35">
        <f t="shared" si="1"/>
        <v>0.3</v>
      </c>
      <c r="G17" s="34">
        <f t="shared" si="2"/>
        <v>5.6</v>
      </c>
      <c r="H17" s="34"/>
      <c r="K17" s="63"/>
    </row>
    <row r="18" spans="1:11" ht="12.75">
      <c r="A18" s="30">
        <v>11</v>
      </c>
      <c r="B18" s="30">
        <v>11</v>
      </c>
      <c r="C18" s="30" t="str">
        <f>+'Cafés desserts'!C24</f>
        <v>Café Madagascar</v>
      </c>
      <c r="D18" s="34">
        <f t="shared" si="0"/>
        <v>2.6999999999999997</v>
      </c>
      <c r="E18" s="34">
        <f>+'Cafés desserts'!B24</f>
        <v>9</v>
      </c>
      <c r="F18" s="35">
        <f t="shared" si="1"/>
        <v>0.3</v>
      </c>
      <c r="G18" s="34">
        <f t="shared" si="2"/>
        <v>6.300000000000001</v>
      </c>
      <c r="H18" s="34"/>
      <c r="K18" s="63"/>
    </row>
    <row r="19" spans="1:11" ht="12.75">
      <c r="A19" s="30">
        <v>12</v>
      </c>
      <c r="B19" s="30">
        <v>12</v>
      </c>
      <c r="C19" s="30" t="str">
        <f>+'Cafés desserts'!C26</f>
        <v>Café Wellington</v>
      </c>
      <c r="D19" s="34">
        <f t="shared" si="0"/>
        <v>2.6999999999999997</v>
      </c>
      <c r="E19" s="34">
        <f>+'Cafés desserts'!B26</f>
        <v>9</v>
      </c>
      <c r="F19" s="35">
        <f t="shared" si="1"/>
        <v>0.3</v>
      </c>
      <c r="G19" s="34">
        <f t="shared" si="2"/>
        <v>6.300000000000001</v>
      </c>
      <c r="H19" s="34"/>
      <c r="K19" s="63"/>
    </row>
    <row r="20" spans="1:11" ht="12.75">
      <c r="A20" s="30">
        <v>13</v>
      </c>
      <c r="B20" s="30">
        <v>13</v>
      </c>
      <c r="C20" s="30" t="str">
        <f>+'Cafés desserts'!C28</f>
        <v>Grand Orange Coffee</v>
      </c>
      <c r="D20" s="34">
        <f t="shared" si="0"/>
        <v>2.6999999999999997</v>
      </c>
      <c r="E20" s="34">
        <f>+'Cafés desserts'!B28</f>
        <v>9</v>
      </c>
      <c r="F20" s="35">
        <f t="shared" si="1"/>
        <v>0.3</v>
      </c>
      <c r="G20" s="34">
        <f t="shared" si="2"/>
        <v>6.300000000000001</v>
      </c>
      <c r="H20" s="34"/>
      <c r="K20" s="63"/>
    </row>
    <row r="21" spans="4:11" ht="12.75">
      <c r="D21" s="34"/>
      <c r="E21" s="34"/>
      <c r="F21" s="35"/>
      <c r="G21" s="34"/>
      <c r="H21" s="34"/>
      <c r="K21" s="63"/>
    </row>
    <row r="22" spans="3:11" ht="15.75">
      <c r="C22" s="36" t="s">
        <v>32</v>
      </c>
      <c r="D22" s="37">
        <f>(+SUM(D8:D20))/B20</f>
        <v>2.3538461538461535</v>
      </c>
      <c r="E22" s="37">
        <f>(+SUM(E8:E20))/B20</f>
        <v>7.846153846153846</v>
      </c>
      <c r="F22" s="38">
        <f>D22/E22</f>
        <v>0.3</v>
      </c>
      <c r="G22" s="39">
        <f>E22-D22</f>
        <v>5.492307692307692</v>
      </c>
      <c r="H22" s="39"/>
      <c r="K22" s="63"/>
    </row>
    <row r="23" spans="3:19" ht="15.75">
      <c r="C23" s="36"/>
      <c r="D23" s="39"/>
      <c r="E23" s="39"/>
      <c r="F23" s="38"/>
      <c r="G23" s="39"/>
      <c r="H23" s="39"/>
      <c r="J23" s="36"/>
      <c r="K23" s="65"/>
      <c r="L23"/>
      <c r="M23"/>
      <c r="N23"/>
      <c r="O23"/>
      <c r="P23"/>
      <c r="Q23"/>
      <c r="R23"/>
      <c r="S23"/>
    </row>
    <row r="24" spans="3:19" ht="16.5" thickBot="1">
      <c r="C24" s="36"/>
      <c r="D24" s="39"/>
      <c r="E24" s="39"/>
      <c r="F24" s="38"/>
      <c r="G24" s="39"/>
      <c r="H24" s="39"/>
      <c r="J24" s="36" t="s">
        <v>0</v>
      </c>
      <c r="K24" s="66" t="s">
        <v>0</v>
      </c>
      <c r="L24"/>
      <c r="M24"/>
      <c r="N24"/>
      <c r="O24"/>
      <c r="P24"/>
      <c r="Q24"/>
      <c r="R24"/>
      <c r="S24"/>
    </row>
    <row r="25" spans="2:19" ht="18" thickBot="1" thickTop="1">
      <c r="B25" s="41"/>
      <c r="C25" s="42"/>
      <c r="D25" s="43"/>
      <c r="E25" s="43"/>
      <c r="F25" s="44"/>
      <c r="G25" s="43"/>
      <c r="H25" s="73"/>
      <c r="I25" s="51"/>
      <c r="L25"/>
      <c r="M25"/>
      <c r="N25"/>
      <c r="O25"/>
      <c r="P25"/>
      <c r="Q25"/>
      <c r="R25"/>
      <c r="S25"/>
    </row>
    <row r="26" spans="2:19" ht="15" thickBot="1" thickTop="1">
      <c r="B26" s="45"/>
      <c r="C26" s="46"/>
      <c r="D26" s="56" t="s">
        <v>28</v>
      </c>
      <c r="E26" s="56" t="s">
        <v>26</v>
      </c>
      <c r="F26" s="57" t="s">
        <v>40</v>
      </c>
      <c r="G26" s="55" t="s">
        <v>41</v>
      </c>
      <c r="H26" s="71"/>
      <c r="I26" s="51"/>
      <c r="J26" s="64" t="str">
        <f>+J8</f>
        <v>Coût moyen offert (CmO) pour la catégorie</v>
      </c>
      <c r="K26" s="67">
        <f>D28</f>
        <v>2.3538461538461535</v>
      </c>
      <c r="L26"/>
      <c r="M26"/>
      <c r="N26"/>
      <c r="O26"/>
      <c r="P26"/>
      <c r="Q26"/>
      <c r="R26"/>
      <c r="S26"/>
    </row>
    <row r="27" spans="2:19" ht="18.75" thickTop="1">
      <c r="B27" s="45"/>
      <c r="C27" s="47" t="s">
        <v>43</v>
      </c>
      <c r="D27" s="48"/>
      <c r="E27" s="48"/>
      <c r="F27" s="49"/>
      <c r="G27" s="51"/>
      <c r="H27" s="50"/>
      <c r="I27" s="51"/>
      <c r="J27" s="64" t="str">
        <f>+J9</f>
        <v>Prix moyen offert (PmO) pour la catégorie</v>
      </c>
      <c r="K27" s="67">
        <f>E28</f>
        <v>7.846153846153846</v>
      </c>
      <c r="L27"/>
      <c r="M27"/>
      <c r="N27"/>
      <c r="O27"/>
      <c r="P27"/>
      <c r="Q27"/>
      <c r="R27"/>
      <c r="S27"/>
    </row>
    <row r="28" spans="2:19" ht="18.75">
      <c r="B28" s="45"/>
      <c r="C28" s="46" t="s">
        <v>42</v>
      </c>
      <c r="D28" s="58">
        <f>+D22</f>
        <v>2.3538461538461535</v>
      </c>
      <c r="E28" s="72">
        <f>+E22</f>
        <v>7.846153846153846</v>
      </c>
      <c r="F28" s="59">
        <f>D28/E28</f>
        <v>0.3</v>
      </c>
      <c r="G28" s="58">
        <f>E28-D28</f>
        <v>5.492307692307692</v>
      </c>
      <c r="H28" s="74"/>
      <c r="I28" s="51"/>
      <c r="J28" s="64" t="str">
        <f>+J10</f>
        <v>Coût en % moyen offert pour la catégorie</v>
      </c>
      <c r="K28" s="68">
        <f>F28</f>
        <v>0.3</v>
      </c>
      <c r="L28"/>
      <c r="M28"/>
      <c r="N28"/>
      <c r="O28"/>
      <c r="P28"/>
      <c r="Q28"/>
      <c r="R28"/>
      <c r="S28"/>
    </row>
    <row r="29" spans="2:19" ht="15.75">
      <c r="B29" s="45"/>
      <c r="C29" s="51"/>
      <c r="D29" s="60"/>
      <c r="E29" s="60"/>
      <c r="F29" s="61"/>
      <c r="G29" s="62"/>
      <c r="H29" s="75"/>
      <c r="I29" s="51"/>
      <c r="J29" s="36" t="str">
        <f>+J11</f>
        <v>Marge brute moyenne offerte pour la catégorie</v>
      </c>
      <c r="K29" s="65">
        <f>+G28</f>
        <v>5.492307692307692</v>
      </c>
      <c r="L29"/>
      <c r="M29"/>
      <c r="N29"/>
      <c r="O29"/>
      <c r="P29"/>
      <c r="Q29"/>
      <c r="R29"/>
      <c r="S29"/>
    </row>
    <row r="30" spans="2:19" ht="13.5" thickBot="1">
      <c r="B30" s="52"/>
      <c r="C30" s="53"/>
      <c r="D30" s="53"/>
      <c r="E30" s="53"/>
      <c r="F30" s="53"/>
      <c r="G30" s="53"/>
      <c r="H30" s="54"/>
      <c r="I30" s="51"/>
      <c r="J30" s="64"/>
      <c r="K30" s="67" t="s">
        <v>0</v>
      </c>
      <c r="L30"/>
      <c r="M30"/>
      <c r="N30"/>
      <c r="O30"/>
      <c r="P30"/>
      <c r="Q30"/>
      <c r="R30"/>
      <c r="S30"/>
    </row>
    <row r="31" spans="5:19" ht="13.5" thickTop="1">
      <c r="E31" s="30" t="s">
        <v>0</v>
      </c>
      <c r="J31" s="64" t="s">
        <v>0</v>
      </c>
      <c r="K31" s="67" t="s">
        <v>0</v>
      </c>
      <c r="L31"/>
      <c r="M31"/>
      <c r="N31"/>
      <c r="O31"/>
      <c r="P31"/>
      <c r="Q31"/>
      <c r="R31"/>
      <c r="S31"/>
    </row>
    <row r="32" spans="4:19" ht="12.75">
      <c r="D32" s="34"/>
      <c r="E32" s="34"/>
      <c r="J32" s="64" t="s">
        <v>0</v>
      </c>
      <c r="K32" s="68" t="s">
        <v>0</v>
      </c>
      <c r="L32"/>
      <c r="M32"/>
      <c r="N32"/>
      <c r="O32"/>
      <c r="P32"/>
      <c r="Q32"/>
      <c r="R32"/>
      <c r="S32"/>
    </row>
    <row r="33" spans="4:19" ht="12.75">
      <c r="D33" s="34"/>
      <c r="E33" s="34"/>
      <c r="J33" s="64" t="s">
        <v>0</v>
      </c>
      <c r="K33" s="67" t="s">
        <v>0</v>
      </c>
      <c r="L33"/>
      <c r="M33"/>
      <c r="N33"/>
      <c r="O33"/>
      <c r="P33"/>
      <c r="Q33"/>
      <c r="R33"/>
      <c r="S33"/>
    </row>
    <row r="34" spans="4:10" ht="12.75">
      <c r="D34" s="34"/>
      <c r="J34" s="30" t="s">
        <v>0</v>
      </c>
    </row>
    <row r="35" ht="12.75">
      <c r="D35" s="34"/>
    </row>
    <row r="36" ht="12.75">
      <c r="D36" s="34"/>
    </row>
    <row r="37" ht="12.75">
      <c r="D37" s="34"/>
    </row>
    <row r="38" ht="12.75">
      <c r="D38" s="34"/>
    </row>
    <row r="39" ht="12.75">
      <c r="D39" s="34"/>
    </row>
    <row r="40" ht="12.75">
      <c r="D40" s="34"/>
    </row>
    <row r="41" ht="12.75">
      <c r="D41" s="34"/>
    </row>
    <row r="42" ht="12.75">
      <c r="D42" s="34"/>
    </row>
    <row r="43" ht="12.75">
      <c r="D43" s="34"/>
    </row>
    <row r="44" ht="12.75">
      <c r="D44" s="34"/>
    </row>
    <row r="45" ht="12.75">
      <c r="D45" s="34"/>
    </row>
    <row r="46" ht="12.75">
      <c r="D46" s="34"/>
    </row>
    <row r="47" ht="12.75">
      <c r="D47" s="34"/>
    </row>
    <row r="48" ht="12.75">
      <c r="D48" s="34"/>
    </row>
    <row r="49" ht="12.75">
      <c r="D49" s="34"/>
    </row>
  </sheetData>
  <sheetProtection/>
  <mergeCells count="4">
    <mergeCell ref="D4:D6"/>
    <mergeCell ref="E4:E6"/>
    <mergeCell ref="F4:F6"/>
    <mergeCell ref="G4:G6"/>
  </mergeCells>
  <printOptions/>
  <pageMargins left="0.787401575" right="0.787401575" top="0.984251969" bottom="0.984251969"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2:G58"/>
  <sheetViews>
    <sheetView showGridLines="0" showZeros="0" zoomScalePageLayoutView="0" workbookViewId="0" topLeftCell="A1">
      <selection activeCell="A1" sqref="A1"/>
    </sheetView>
  </sheetViews>
  <sheetFormatPr defaultColWidth="11.00390625" defaultRowHeight="12.75"/>
  <cols>
    <col min="1" max="1" width="10.875" style="0" customWidth="1"/>
    <col min="2" max="2" width="7.625" style="7" customWidth="1"/>
    <col min="3" max="3" width="54.00390625" style="0" customWidth="1"/>
    <col min="4" max="4" width="12.875" style="0" customWidth="1"/>
    <col min="6" max="8" width="56.50390625" style="0" customWidth="1"/>
    <col min="9" max="10" width="10.375" style="0" customWidth="1"/>
    <col min="11" max="11" width="21.50390625" style="0" customWidth="1"/>
    <col min="12" max="12" width="5.875" style="0" customWidth="1"/>
  </cols>
  <sheetData>
    <row r="1" ht="129.75" customHeight="1"/>
    <row r="2" spans="1:5" ht="72" customHeight="1">
      <c r="A2" s="16"/>
      <c r="B2" s="16"/>
      <c r="D2" s="76" t="s">
        <v>27</v>
      </c>
      <c r="E2" s="40">
        <f>(B4+B6+B8+B10+B12+B14+B16+B18+B20+B22+B24+B26+B28)/13</f>
        <v>7.846153846153846</v>
      </c>
    </row>
    <row r="3" spans="4:7" ht="12.75" customHeight="1">
      <c r="D3" s="13"/>
      <c r="E3" s="11"/>
      <c r="F3" s="18"/>
      <c r="G3" s="18"/>
    </row>
    <row r="4" spans="1:7" ht="12.75" customHeight="1">
      <c r="A4" s="7"/>
      <c r="B4" s="77">
        <v>8</v>
      </c>
      <c r="C4" s="78" t="s">
        <v>33</v>
      </c>
      <c r="D4" s="13"/>
      <c r="E4" s="22"/>
      <c r="F4" s="18"/>
      <c r="G4" s="18"/>
    </row>
    <row r="5" spans="1:7" ht="12.75" customHeight="1">
      <c r="A5" s="9"/>
      <c r="B5" s="77"/>
      <c r="C5" s="29" t="s">
        <v>7</v>
      </c>
      <c r="D5" s="13"/>
      <c r="E5" s="23"/>
      <c r="F5" s="17"/>
      <c r="G5" s="9"/>
    </row>
    <row r="6" spans="1:7" ht="12.75" customHeight="1">
      <c r="A6" s="18"/>
      <c r="B6" s="77">
        <v>7</v>
      </c>
      <c r="C6" s="78" t="s">
        <v>20</v>
      </c>
      <c r="D6" s="13"/>
      <c r="E6" s="24"/>
      <c r="F6" s="17"/>
      <c r="G6" s="18"/>
    </row>
    <row r="7" spans="1:7" ht="12.75" customHeight="1">
      <c r="A7" s="18"/>
      <c r="B7" s="77"/>
      <c r="C7" s="29" t="s">
        <v>8</v>
      </c>
      <c r="D7" s="13"/>
      <c r="E7" s="23"/>
      <c r="F7" s="17"/>
      <c r="G7" s="9"/>
    </row>
    <row r="8" spans="1:7" ht="12.75" customHeight="1">
      <c r="A8" s="18"/>
      <c r="B8" s="77">
        <v>9</v>
      </c>
      <c r="C8" s="78" t="s">
        <v>21</v>
      </c>
      <c r="D8" s="13"/>
      <c r="E8" s="25"/>
      <c r="F8" s="17"/>
      <c r="G8" s="18"/>
    </row>
    <row r="9" spans="1:7" ht="12.75" customHeight="1">
      <c r="A9" s="7"/>
      <c r="B9" s="77"/>
      <c r="C9" s="29" t="s">
        <v>9</v>
      </c>
      <c r="D9" s="13"/>
      <c r="E9" s="23"/>
      <c r="F9" s="17"/>
      <c r="G9" s="9"/>
    </row>
    <row r="10" spans="1:7" ht="12.75" customHeight="1">
      <c r="A10" s="7"/>
      <c r="B10" s="77">
        <v>8</v>
      </c>
      <c r="C10" s="78" t="s">
        <v>22</v>
      </c>
      <c r="D10" s="13"/>
      <c r="E10" s="25"/>
      <c r="F10" s="17"/>
      <c r="G10" s="18"/>
    </row>
    <row r="11" spans="1:7" ht="12.75" customHeight="1">
      <c r="A11" s="18"/>
      <c r="B11" s="77"/>
      <c r="C11" s="29" t="s">
        <v>10</v>
      </c>
      <c r="D11" s="13"/>
      <c r="E11" s="23"/>
      <c r="F11" s="17"/>
      <c r="G11" s="9"/>
    </row>
    <row r="12" spans="1:7" ht="12.75" customHeight="1">
      <c r="A12" s="16"/>
      <c r="B12" s="77">
        <v>7</v>
      </c>
      <c r="C12" s="78" t="s">
        <v>23</v>
      </c>
      <c r="D12" s="13"/>
      <c r="E12" s="25"/>
      <c r="F12" s="17"/>
      <c r="G12" s="18"/>
    </row>
    <row r="13" spans="1:7" ht="12.75" customHeight="1">
      <c r="A13" s="7"/>
      <c r="B13" s="77"/>
      <c r="C13" s="29" t="s">
        <v>11</v>
      </c>
      <c r="D13" s="13"/>
      <c r="E13" s="23"/>
      <c r="F13" s="17"/>
      <c r="G13" s="9"/>
    </row>
    <row r="14" spans="1:7" ht="12.75" customHeight="1">
      <c r="A14" s="9"/>
      <c r="B14" s="77">
        <v>7</v>
      </c>
      <c r="C14" s="78" t="s">
        <v>24</v>
      </c>
      <c r="D14" s="13"/>
      <c r="E14" s="25"/>
      <c r="F14" s="17"/>
      <c r="G14" s="18"/>
    </row>
    <row r="15" spans="1:7" ht="12.75" customHeight="1">
      <c r="A15" s="9"/>
      <c r="B15" s="77"/>
      <c r="C15" s="29" t="s">
        <v>12</v>
      </c>
      <c r="D15" s="13"/>
      <c r="E15" s="23"/>
      <c r="F15" s="17"/>
      <c r="G15" s="9"/>
    </row>
    <row r="16" spans="1:7" ht="12.75" customHeight="1">
      <c r="A16" s="18"/>
      <c r="B16" s="77">
        <v>7</v>
      </c>
      <c r="C16" s="78" t="s">
        <v>25</v>
      </c>
      <c r="D16" s="13"/>
      <c r="E16" s="25"/>
      <c r="F16" s="18"/>
      <c r="G16" s="18"/>
    </row>
    <row r="17" spans="1:7" ht="12.75" customHeight="1">
      <c r="A17" s="18"/>
      <c r="B17" s="77"/>
      <c r="C17" s="29" t="s">
        <v>13</v>
      </c>
      <c r="D17" s="13"/>
      <c r="E17" s="26"/>
      <c r="F17" s="18"/>
      <c r="G17" s="18"/>
    </row>
    <row r="18" spans="1:7" ht="12.75" customHeight="1">
      <c r="A18" s="18"/>
      <c r="B18" s="77">
        <v>7</v>
      </c>
      <c r="C18" s="78" t="s">
        <v>1</v>
      </c>
      <c r="D18" s="13"/>
      <c r="E18" s="22"/>
      <c r="F18" s="18"/>
      <c r="G18" s="18"/>
    </row>
    <row r="19" spans="1:7" ht="12.75" customHeight="1">
      <c r="A19" s="9"/>
      <c r="B19" s="77"/>
      <c r="C19" s="29" t="s">
        <v>14</v>
      </c>
      <c r="D19" s="13"/>
      <c r="E19" s="27"/>
      <c r="F19" s="18"/>
      <c r="G19" s="18"/>
    </row>
    <row r="20" spans="1:7" ht="12.75" customHeight="1">
      <c r="A20" s="9"/>
      <c r="B20" s="77">
        <v>7</v>
      </c>
      <c r="C20" s="78" t="s">
        <v>2</v>
      </c>
      <c r="D20" s="13"/>
      <c r="E20" s="22"/>
      <c r="F20" s="18"/>
      <c r="G20" s="18"/>
    </row>
    <row r="21" spans="1:7" ht="12.75" customHeight="1">
      <c r="A21" s="18"/>
      <c r="B21" s="77"/>
      <c r="C21" s="29" t="s">
        <v>15</v>
      </c>
      <c r="D21" s="15"/>
      <c r="E21" s="23"/>
      <c r="F21" s="17"/>
      <c r="G21" s="9"/>
    </row>
    <row r="22" spans="1:7" ht="12.75" customHeight="1">
      <c r="A22" s="9"/>
      <c r="B22" s="77">
        <v>8</v>
      </c>
      <c r="C22" s="78" t="s">
        <v>3</v>
      </c>
      <c r="D22" s="13"/>
      <c r="E22" s="25"/>
      <c r="F22" s="17"/>
      <c r="G22" s="18"/>
    </row>
    <row r="23" spans="1:7" ht="12.75" customHeight="1">
      <c r="A23" s="9"/>
      <c r="B23" s="77"/>
      <c r="C23" s="29" t="s">
        <v>16</v>
      </c>
      <c r="D23" s="9"/>
      <c r="E23" s="23"/>
      <c r="F23" s="17"/>
      <c r="G23" s="9"/>
    </row>
    <row r="24" spans="1:7" ht="12.75" customHeight="1">
      <c r="A24" s="9"/>
      <c r="B24" s="77">
        <v>9</v>
      </c>
      <c r="C24" s="78" t="s">
        <v>4</v>
      </c>
      <c r="D24" s="15"/>
      <c r="E24" s="25"/>
      <c r="F24" s="17"/>
      <c r="G24" s="18"/>
    </row>
    <row r="25" spans="1:7" ht="12.75" customHeight="1">
      <c r="A25" s="9"/>
      <c r="B25" s="77"/>
      <c r="C25" s="29" t="s">
        <v>17</v>
      </c>
      <c r="D25" s="9"/>
      <c r="E25" s="23"/>
      <c r="F25" s="17"/>
      <c r="G25" s="18"/>
    </row>
    <row r="26" spans="1:7" ht="12.75" customHeight="1">
      <c r="A26" s="18"/>
      <c r="B26" s="77">
        <v>9</v>
      </c>
      <c r="C26" s="78" t="s">
        <v>5</v>
      </c>
      <c r="D26" s="9"/>
      <c r="E26" s="25"/>
      <c r="F26" s="17"/>
      <c r="G26" s="18"/>
    </row>
    <row r="27" spans="1:7" ht="12.75" customHeight="1">
      <c r="A27" s="18"/>
      <c r="B27" s="77"/>
      <c r="C27" s="29" t="s">
        <v>18</v>
      </c>
      <c r="D27" s="15"/>
      <c r="E27" s="23"/>
      <c r="F27" s="17"/>
      <c r="G27" s="9"/>
    </row>
    <row r="28" spans="1:7" ht="12.75" customHeight="1">
      <c r="A28" s="18"/>
      <c r="B28" s="77">
        <v>9</v>
      </c>
      <c r="C28" s="78" t="s">
        <v>6</v>
      </c>
      <c r="D28" s="13" t="s">
        <v>0</v>
      </c>
      <c r="E28" s="25"/>
      <c r="F28" s="17"/>
      <c r="G28" s="18"/>
    </row>
    <row r="29" spans="1:7" ht="12.75" customHeight="1">
      <c r="A29" s="9"/>
      <c r="B29" s="15"/>
      <c r="C29" s="29" t="s">
        <v>19</v>
      </c>
      <c r="D29" s="13"/>
      <c r="E29" s="23"/>
      <c r="F29" s="17"/>
      <c r="G29" s="9"/>
    </row>
    <row r="30" spans="1:7" ht="12.75" customHeight="1">
      <c r="A30" s="9"/>
      <c r="C30" s="10"/>
      <c r="D30" s="15"/>
      <c r="E30" s="25"/>
      <c r="F30" s="17"/>
      <c r="G30" s="18"/>
    </row>
    <row r="31" spans="1:7" ht="12.75" customHeight="1">
      <c r="A31" s="18"/>
      <c r="C31" s="6"/>
      <c r="D31" s="13"/>
      <c r="E31" s="23"/>
      <c r="F31" s="17"/>
      <c r="G31" s="9"/>
    </row>
    <row r="32" spans="3:7" ht="12.75" customHeight="1">
      <c r="C32" s="10"/>
      <c r="D32" s="9"/>
      <c r="E32" s="25"/>
      <c r="F32" s="17"/>
      <c r="G32" s="18"/>
    </row>
    <row r="33" spans="3:7" ht="12.75" customHeight="1">
      <c r="C33" s="6"/>
      <c r="D33" s="15"/>
      <c r="E33" s="28"/>
      <c r="F33" s="17"/>
      <c r="G33" s="18"/>
    </row>
    <row r="34" spans="3:7" ht="12.75" customHeight="1">
      <c r="C34" s="10"/>
      <c r="D34" s="15"/>
      <c r="E34" s="25"/>
      <c r="F34" s="17"/>
      <c r="G34" s="18"/>
    </row>
    <row r="35" spans="3:7" ht="12.75" customHeight="1">
      <c r="C35" s="6"/>
      <c r="D35" s="15"/>
      <c r="E35" s="23"/>
      <c r="F35" s="17"/>
      <c r="G35" s="9"/>
    </row>
    <row r="36" spans="3:7" ht="12.75" customHeight="1">
      <c r="C36" s="10"/>
      <c r="D36" s="15"/>
      <c r="E36" s="25"/>
      <c r="F36" s="17"/>
      <c r="G36" s="18"/>
    </row>
    <row r="37" spans="3:7" ht="12.75" customHeight="1">
      <c r="C37" s="6"/>
      <c r="D37" s="15"/>
      <c r="E37" s="23"/>
      <c r="F37" s="17"/>
      <c r="G37" s="18"/>
    </row>
    <row r="38" spans="3:7" ht="12.75" customHeight="1">
      <c r="C38" s="10"/>
      <c r="D38" s="15"/>
      <c r="E38" s="25"/>
      <c r="F38" s="17"/>
      <c r="G38" s="18"/>
    </row>
    <row r="39" spans="3:7" ht="12.75" customHeight="1">
      <c r="C39" s="6"/>
      <c r="E39" s="23"/>
      <c r="F39" s="17"/>
      <c r="G39" s="9"/>
    </row>
    <row r="40" spans="3:7" ht="12.75" customHeight="1">
      <c r="C40" s="10"/>
      <c r="E40" s="25"/>
      <c r="F40" s="17"/>
      <c r="G40" s="18"/>
    </row>
    <row r="41" spans="3:7" ht="12.75" customHeight="1">
      <c r="C41" s="6"/>
      <c r="D41" s="15"/>
      <c r="E41" s="23"/>
      <c r="F41" s="17"/>
      <c r="G41" s="9"/>
    </row>
    <row r="42" spans="3:7" ht="12.75" customHeight="1">
      <c r="C42" s="10"/>
      <c r="D42" s="15"/>
      <c r="E42" s="25"/>
      <c r="F42" s="17"/>
      <c r="G42" s="18"/>
    </row>
    <row r="43" spans="3:7" ht="12.75" customHeight="1">
      <c r="C43" s="6"/>
      <c r="D43" s="15"/>
      <c r="E43" s="23"/>
      <c r="F43" s="17"/>
      <c r="G43" s="9"/>
    </row>
    <row r="44" spans="3:7" ht="12.75" customHeight="1">
      <c r="C44" s="10"/>
      <c r="D44" s="15"/>
      <c r="E44" s="25"/>
      <c r="F44" s="17"/>
      <c r="G44" s="18"/>
    </row>
    <row r="45" spans="3:7" ht="12.75" customHeight="1">
      <c r="C45" s="6"/>
      <c r="D45" s="15"/>
      <c r="E45" s="23"/>
      <c r="F45" s="17"/>
      <c r="G45" s="18"/>
    </row>
    <row r="46" spans="3:7" ht="12.75" customHeight="1">
      <c r="C46" s="12"/>
      <c r="D46" s="13"/>
      <c r="E46" s="25"/>
      <c r="F46" s="18"/>
      <c r="G46" s="18"/>
    </row>
    <row r="47" spans="4:7" ht="12.75" customHeight="1">
      <c r="D47" s="9"/>
      <c r="E47" s="8"/>
      <c r="F47" s="18"/>
      <c r="G47" s="9"/>
    </row>
    <row r="48" spans="3:7" ht="12.75" customHeight="1">
      <c r="C48" s="14"/>
      <c r="D48" s="15"/>
      <c r="E48" s="8"/>
      <c r="F48" s="18"/>
      <c r="G48" s="9"/>
    </row>
    <row r="49" spans="5:7" ht="12.75" customHeight="1">
      <c r="E49" s="8"/>
      <c r="F49" s="18"/>
      <c r="G49" s="9"/>
    </row>
    <row r="50" spans="5:7" ht="12.75" customHeight="1">
      <c r="E50" s="8"/>
      <c r="F50" s="18"/>
      <c r="G50" s="9"/>
    </row>
    <row r="51" spans="5:7" ht="12.75" customHeight="1">
      <c r="E51" s="8"/>
      <c r="F51" s="18"/>
      <c r="G51" s="9"/>
    </row>
    <row r="52" spans="5:7" ht="12.75" customHeight="1">
      <c r="E52" s="8"/>
      <c r="F52" s="18"/>
      <c r="G52" s="9"/>
    </row>
    <row r="53" spans="5:7" ht="12.75" customHeight="1">
      <c r="E53" s="8"/>
      <c r="F53" s="18"/>
      <c r="G53" s="9"/>
    </row>
    <row r="54" spans="5:7" ht="12.75" customHeight="1">
      <c r="E54" s="8"/>
      <c r="F54" s="18"/>
      <c r="G54" s="9"/>
    </row>
    <row r="55" spans="5:7" ht="12.75" customHeight="1">
      <c r="E55" s="8"/>
      <c r="F55" s="18"/>
      <c r="G55" s="9"/>
    </row>
    <row r="56" spans="5:7" ht="12.75" customHeight="1">
      <c r="E56" s="8"/>
      <c r="F56" s="18"/>
      <c r="G56" s="9"/>
    </row>
    <row r="57" spans="5:7" ht="12.75" customHeight="1">
      <c r="E57" s="8"/>
      <c r="F57" s="18"/>
      <c r="G57" s="9"/>
    </row>
    <row r="58" spans="5:7" ht="15.75">
      <c r="E58" s="19"/>
      <c r="F58" s="20"/>
      <c r="G58" s="21"/>
    </row>
  </sheetData>
  <sheetProtection/>
  <hyperlinks>
    <hyperlink ref="D2"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2004 Test Drive User</dc:creator>
  <cp:keywords/>
  <dc:description/>
  <cp:lastModifiedBy>Christian Latour</cp:lastModifiedBy>
  <cp:lastPrinted>2017-09-07T13:55:40Z</cp:lastPrinted>
  <dcterms:created xsi:type="dcterms:W3CDTF">2007-09-13T14:32:31Z</dcterms:created>
  <dcterms:modified xsi:type="dcterms:W3CDTF">2024-02-21T02:06:00Z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