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00" yWindow="0" windowWidth="37520" windowHeight="16260" tabRatio="920" activeTab="0"/>
  </bookViews>
  <sheets>
    <sheet name="Calcul CmO et PmO" sheetId="1" r:id="rId1"/>
    <sheet name="Cafés desserts" sheetId="2" r:id="rId2"/>
  </sheets>
  <externalReferences>
    <externalReference r:id="rId5"/>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D4" authorId="0">
      <text>
        <r>
          <rPr>
            <b/>
            <sz val="9"/>
            <rFont val="Verdana"/>
            <family val="0"/>
          </rPr>
          <t>Christian Latour:</t>
        </r>
        <r>
          <rPr>
            <sz val="9"/>
            <rFont val="Verdana"/>
            <family val="0"/>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<sst xmlns="http://schemas.openxmlformats.org/spreadsheetml/2006/main" count="60" uniqueCount="45">
  <si>
    <t xml:space="preserve"> </t>
  </si>
  <si>
    <t>Café Espagnol</t>
  </si>
  <si>
    <t>Café Français</t>
  </si>
  <si>
    <t>Café Irlandais</t>
  </si>
  <si>
    <t>Café Madagascar</t>
  </si>
  <si>
    <t>Café Wellington</t>
  </si>
  <si>
    <t>Grand Orange Coffee</t>
  </si>
  <si>
    <t xml:space="preserve">Amarula, Tia Maria, Grand Marnier </t>
  </si>
  <si>
    <t xml:space="preserve">Amarula </t>
  </si>
  <si>
    <t xml:space="preserve">Amaretto, Kahlua </t>
  </si>
  <si>
    <t xml:space="preserve">Baileys </t>
  </si>
  <si>
    <t xml:space="preserve">Baileys, Tia Maria, Grand Marnier </t>
  </si>
  <si>
    <t xml:space="preserve">Brandy, Tia Maria, Grand Marnier </t>
  </si>
  <si>
    <t xml:space="preserve">Rhum Havana </t>
  </si>
  <si>
    <t xml:space="preserve">Brandt, Tia Maria </t>
  </si>
  <si>
    <t xml:space="preserve">Cognac </t>
  </si>
  <si>
    <t xml:space="preserve">Whiskey Irlandais, Irish mist </t>
  </si>
  <si>
    <t xml:space="preserve">Navan </t>
  </si>
  <si>
    <t xml:space="preserve">Rhum Havana brun, Baileys </t>
  </si>
  <si>
    <t xml:space="preserve">Grand Marnier </t>
  </si>
  <si>
    <t>Café africain</t>
  </si>
  <si>
    <t>Café Amaretto</t>
  </si>
  <si>
    <t>Café Baileys</t>
  </si>
  <si>
    <t>Café B-52</t>
  </si>
  <si>
    <t>Café Brésilien</t>
  </si>
  <si>
    <t>Café Cubain</t>
  </si>
  <si>
    <t>PmO</t>
  </si>
  <si>
    <t>LISTE DE PRODUIT ET DE PRIX</t>
  </si>
  <si>
    <t>Calcul du PmO</t>
  </si>
  <si>
    <t>CmO</t>
  </si>
  <si>
    <t>Coût moyen offert (CmO) pour la catégorie</t>
  </si>
  <si>
    <t>Prix moyen offert (PmO) pour la catégorie</t>
  </si>
  <si>
    <t>Marge brute moyenne offerte pour la catégorie</t>
  </si>
  <si>
    <t>CmO - PmO - food cost - Marge brute</t>
  </si>
  <si>
    <t>Café Maison</t>
  </si>
  <si>
    <t>CAFÉS DESSERTS</t>
  </si>
  <si>
    <t>Coûts des ressources alimentaires</t>
  </si>
  <si>
    <t xml:space="preserve">Prix de vente </t>
  </si>
  <si>
    <t xml:space="preserve">Coût en % </t>
  </si>
  <si>
    <t>Marge brute gagnée sur la vente de chaque produit</t>
  </si>
  <si>
    <t>Coût en % moyen offert pour la catégorie</t>
  </si>
  <si>
    <t>Coût en %</t>
  </si>
  <si>
    <t>Marge Brute</t>
  </si>
  <si>
    <t>CmO — PmO — coût en % — Marge brute</t>
  </si>
  <si>
    <t xml:space="preserve">OFFRE TOTALE </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</si>
</sst>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 numFmtId="173" formatCode="00000"/>
    <numFmt numFmtId="174" formatCode="&quot;Vrai&quot;;&quot;Vrai&quot;;&quot;Faux&quot;"/>
    <numFmt numFmtId="175" formatCode="&quot;Actif&quot;;&quot;Actif&quot;;&quot;Inactif&quot;"/>
    <numFmt numFmtId="176" formatCode="_ * #,##0.00_)\ [$€-1]_ ;_ * \(#,##0.00\)\ [$€-1]_ ;_ * &quot;-&quot;??_)\ [$€-1]_ "/>
    <numFmt numFmtId="177" formatCode="_-* #,##0.00\ &quot;$&quot;_-;_-* #,##0.00\ &quot;$&quot;\-;_-* &quot;-&quot;??\ &quot;$&quot;_-;_-@_-"/>
    <numFmt numFmtId="178" formatCode="_ * #,##0.0_)\ _$_ ;_ * \(#,##0.0\)\ _$_ ;_ * &quot;-&quot;?_)\ _$_ ;_ @_ "/>
  </numFmts>
  <fonts count="7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i/>
      <sz val="14"/>
      <name val="Times New Roman"/>
      <family val="1"/>
    </font>
    <font>
      <b/>
      <sz val="20"/>
      <name val="Times New Roman"/>
      <family val="1"/>
    </font>
    <font>
      <sz val="10"/>
      <name val="Arial"/>
      <family val="0"/>
    </font>
    <font>
      <b/>
      <sz val="12"/>
      <name val="Times New Roman"/>
      <family val="1"/>
    </font>
    <font>
      <sz val="12"/>
      <name val="Times New Roman"/>
      <family val="1"/>
    </font>
    <font>
      <b/>
      <sz val="14"/>
      <name val="Times New Roman"/>
      <family val="1"/>
    </font>
    <font>
      <sz val="11"/>
      <name val="Arial"/>
      <family val="0"/>
    </font>
    <font>
      <i/>
      <sz val="11"/>
      <color indexed="45"/>
      <name val="Arial"/>
      <family val="0"/>
    </font>
    <font>
      <sz val="9"/>
      <color indexed="23"/>
      <name val="Arial"/>
      <family val="0"/>
    </font>
    <font>
      <b/>
      <sz val="14"/>
      <name val="Arial"/>
      <family val="2"/>
    </font>
    <font>
      <sz val="9"/>
      <name val="Arial"/>
      <family val="0"/>
    </font>
    <font>
      <sz val="12"/>
      <name val="Arial"/>
      <family val="0"/>
    </font>
    <font>
      <i/>
      <sz val="12"/>
      <name val="Times New Roman"/>
      <family val="1"/>
    </font>
    <font>
      <i/>
      <sz val="11"/>
      <color indexed="23"/>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0"/>
    </font>
    <font>
      <b/>
      <sz val="10"/>
      <name val="Arial"/>
      <family val="2"/>
    </font>
    <font>
      <b/>
      <u val="singleAccounting"/>
      <sz val="10"/>
      <name val="Arial"/>
      <family val="0"/>
    </font>
    <font>
      <b/>
      <u val="single"/>
      <sz val="10"/>
      <name val="Arial"/>
      <family val="2"/>
    </font>
    <font>
      <b/>
      <u val="single"/>
      <sz val="14"/>
      <name val="Arial"/>
      <family val="0"/>
    </font>
    <font>
      <sz val="11"/>
      <color indexed="17"/>
      <name val="Calibri"/>
      <family val="2"/>
    </font>
    <font>
      <b/>
      <sz val="11"/>
      <color indexed="9"/>
      <name val="Calibri"/>
      <family val="2"/>
    </font>
    <font>
      <b/>
      <u val="single"/>
      <sz val="10"/>
      <color indexed="12"/>
      <name val="Verdana"/>
      <family val="0"/>
    </font>
    <font>
      <b/>
      <u val="singleAccounting"/>
      <sz val="12"/>
      <name val="Arial"/>
      <family val="0"/>
    </font>
    <font>
      <b/>
      <u val="singleAccounting"/>
      <sz val="12"/>
      <name val="Verdana"/>
      <family val="0"/>
    </font>
    <font>
      <b/>
      <u val="single"/>
      <sz val="12"/>
      <name val="Arial"/>
      <family val="2"/>
    </font>
    <font>
      <b/>
      <sz val="12"/>
      <name val="Arial"/>
      <family val="2"/>
    </font>
    <font>
      <sz val="9"/>
      <name val="Verdana"/>
      <family val="0"/>
    </font>
    <font>
      <b/>
      <sz val="9"/>
      <name val="Verdana"/>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0"/>
      <color indexed="8"/>
      <name val="Verdana"/>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theme="1"/>
      <name val="Verdana"/>
      <family val="0"/>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ck"/>
      <right style="thick"/>
      <top style="thick"/>
      <bottom style="thick"/>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49" fontId="14" fillId="0" borderId="0">
      <alignment horizontal="left" vertical="top"/>
      <protection/>
    </xf>
    <xf numFmtId="0" fontId="13" fillId="0" borderId="0">
      <alignment vertical="top"/>
      <protection/>
    </xf>
    <xf numFmtId="0" fontId="1" fillId="0" borderId="0">
      <alignment/>
      <protection/>
    </xf>
    <xf numFmtId="49" fontId="15" fillId="0" borderId="0">
      <alignment horizontal="left" vertical="top"/>
      <protection/>
    </xf>
    <xf numFmtId="49" fontId="17" fillId="0" borderId="0">
      <alignment horizontal="left"/>
      <protection/>
    </xf>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0" applyNumberFormat="0" applyBorder="0" applyAlignment="0" applyProtection="0"/>
    <xf numFmtId="0" fontId="57" fillId="27" borderId="1" applyNumberFormat="0" applyAlignment="0" applyProtection="0"/>
    <xf numFmtId="0" fontId="58" fillId="0" borderId="2" applyNumberFormat="0" applyFill="0" applyAlignment="0" applyProtection="0"/>
    <xf numFmtId="0" fontId="9" fillId="28" borderId="3" applyNumberFormat="0" applyFont="0" applyAlignment="0" applyProtection="0"/>
    <xf numFmtId="0" fontId="59" fillId="29" borderId="1" applyNumberFormat="0" applyAlignment="0" applyProtection="0"/>
    <xf numFmtId="176" fontId="9" fillId="0" borderId="0" applyFont="0" applyFill="0" applyBorder="0" applyAlignment="0" applyProtection="0"/>
    <xf numFmtId="0" fontId="60" fillId="30"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7"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0" fontId="61" fillId="31" borderId="0" applyNumberFormat="0" applyBorder="0" applyAlignment="0" applyProtection="0"/>
    <xf numFmtId="0" fontId="9" fillId="0" borderId="0">
      <alignment/>
      <protection/>
    </xf>
    <xf numFmtId="0" fontId="0" fillId="0" borderId="0">
      <alignment/>
      <protection/>
    </xf>
    <xf numFmtId="0" fontId="9" fillId="0" borderId="0">
      <alignment/>
      <protection/>
    </xf>
    <xf numFmtId="9" fontId="9" fillId="0" borderId="0" applyFont="0" applyFill="0" applyBorder="0" applyAlignment="0" applyProtection="0"/>
    <xf numFmtId="0" fontId="0" fillId="32" borderId="4" applyNumberFormat="0" applyFont="0" applyAlignment="0" applyProtection="0"/>
    <xf numFmtId="0" fontId="30" fillId="33" borderId="0" applyNumberFormat="0" applyBorder="0" applyAlignment="0" applyProtection="0"/>
    <xf numFmtId="0" fontId="62" fillId="27" borderId="5" applyNumberFormat="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22" fillId="0" borderId="7" applyNumberFormat="0" applyFill="0" applyAlignment="0" applyProtection="0"/>
    <xf numFmtId="0" fontId="66" fillId="0" borderId="8" applyNumberFormat="0" applyFill="0" applyAlignment="0" applyProtection="0"/>
    <xf numFmtId="0" fontId="23" fillId="0" borderId="9" applyNumberFormat="0" applyFill="0" applyAlignment="0" applyProtection="0"/>
    <xf numFmtId="0" fontId="67" fillId="0" borderId="10" applyNumberFormat="0" applyFill="0" applyAlignment="0" applyProtection="0"/>
    <xf numFmtId="0" fontId="24" fillId="0" borderId="11"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0" borderId="12" applyNumberFormat="0" applyFill="0" applyAlignment="0" applyProtection="0"/>
    <xf numFmtId="0" fontId="31" fillId="34" borderId="13" applyNumberFormat="0" applyAlignment="0" applyProtection="0"/>
    <xf numFmtId="0" fontId="69" fillId="35" borderId="14" applyNumberFormat="0" applyAlignment="0" applyProtection="0"/>
  </cellStyleXfs>
  <cellXfs count="79">
    <xf numFmtId="0" fontId="0" fillId="0" borderId="0" xfId="0" applyAlignment="1">
      <alignment/>
    </xf>
    <xf numFmtId="49" fontId="14" fillId="0" borderId="0" xfId="27">
      <alignment horizontal="left" vertical="top"/>
      <protection/>
    </xf>
    <xf numFmtId="49" fontId="15" fillId="0" borderId="0" xfId="30">
      <alignment horizontal="left" vertical="top"/>
      <protection/>
    </xf>
    <xf numFmtId="0" fontId="7" fillId="0" borderId="0" xfId="0" applyFont="1" applyAlignment="1">
      <alignment/>
    </xf>
    <xf numFmtId="2" fontId="11" fillId="0" borderId="0" xfId="0" applyNumberFormat="1" applyFont="1" applyAlignment="1">
      <alignment horizontal="center"/>
    </xf>
    <xf numFmtId="0" fontId="13" fillId="0" borderId="0" xfId="28">
      <alignment vertical="top"/>
      <protection/>
    </xf>
    <xf numFmtId="0" fontId="8" fillId="0" borderId="0" xfId="0" applyFont="1" applyAlignment="1">
      <alignment/>
    </xf>
    <xf numFmtId="0" fontId="12" fillId="0" borderId="0" xfId="0" applyFont="1" applyAlignment="1">
      <alignment/>
    </xf>
    <xf numFmtId="2" fontId="9" fillId="0" borderId="0" xfId="0" applyNumberFormat="1" applyFont="1" applyAlignment="1">
      <alignment horizontal="center"/>
    </xf>
    <xf numFmtId="0" fontId="13" fillId="0" borderId="0" xfId="0" applyFont="1" applyAlignment="1">
      <alignment vertical="top"/>
    </xf>
    <xf numFmtId="49" fontId="15" fillId="0" borderId="0" xfId="0" applyNumberFormat="1" applyFont="1" applyAlignment="1">
      <alignment horizontal="left" vertical="top"/>
    </xf>
    <xf numFmtId="49" fontId="17" fillId="0" borderId="0" xfId="31">
      <alignment horizontal="left"/>
      <protection/>
    </xf>
    <xf numFmtId="2" fontId="18" fillId="0" borderId="0" xfId="0" applyNumberFormat="1" applyFont="1" applyAlignment="1">
      <alignment/>
    </xf>
    <xf numFmtId="2" fontId="18" fillId="0" borderId="0" xfId="0" applyNumberFormat="1" applyFont="1" applyAlignment="1">
      <alignment horizontal="center"/>
    </xf>
    <xf numFmtId="0" fontId="9" fillId="0" borderId="0" xfId="0" applyFont="1" applyBorder="1" applyAlignment="1">
      <alignment/>
    </xf>
    <xf numFmtId="2" fontId="18" fillId="0" borderId="0" xfId="0" applyNumberFormat="1" applyFont="1" applyBorder="1" applyAlignment="1">
      <alignment horizontal="center"/>
    </xf>
    <xf numFmtId="2" fontId="18" fillId="0" borderId="0" xfId="0" applyNumberFormat="1" applyFont="1" applyBorder="1" applyAlignment="1">
      <alignment/>
    </xf>
    <xf numFmtId="0" fontId="10" fillId="0" borderId="0" xfId="0" applyFont="1" applyAlignment="1">
      <alignment/>
    </xf>
    <xf numFmtId="0" fontId="12" fillId="0" borderId="0" xfId="0" applyFont="1" applyAlignment="1">
      <alignment/>
    </xf>
    <xf numFmtId="0" fontId="19" fillId="0" borderId="0" xfId="0" applyFont="1" applyAlignment="1">
      <alignment/>
    </xf>
    <xf numFmtId="0" fontId="11" fillId="0" borderId="0" xfId="0" applyFont="1" applyAlignment="1">
      <alignment/>
    </xf>
    <xf numFmtId="0" fontId="10" fillId="0" borderId="0" xfId="0" applyFont="1" applyAlignment="1">
      <alignment/>
    </xf>
    <xf numFmtId="0" fontId="8" fillId="0" borderId="0" xfId="0" applyFont="1" applyFill="1" applyAlignment="1">
      <alignment/>
    </xf>
    <xf numFmtId="172" fontId="12" fillId="0" borderId="0" xfId="0" applyNumberFormat="1" applyFont="1" applyAlignment="1">
      <alignment/>
    </xf>
    <xf numFmtId="49" fontId="20" fillId="0" borderId="0" xfId="0" applyNumberFormat="1" applyFont="1" applyAlignment="1">
      <alignment horizontal="left" vertical="top"/>
    </xf>
    <xf numFmtId="0" fontId="9" fillId="0" borderId="0" xfId="60">
      <alignment/>
      <protection/>
    </xf>
    <xf numFmtId="0" fontId="25" fillId="0" borderId="0" xfId="60" applyFont="1" applyAlignment="1">
      <alignment horizontal="center"/>
      <protection/>
    </xf>
    <xf numFmtId="0" fontId="26" fillId="0" borderId="0" xfId="60" applyFont="1" applyAlignment="1">
      <alignment horizontal="center"/>
      <protection/>
    </xf>
    <xf numFmtId="0" fontId="16" fillId="0" borderId="0" xfId="60" applyFont="1">
      <alignment/>
      <protection/>
    </xf>
    <xf numFmtId="44" fontId="9" fillId="0" borderId="0" xfId="60" applyNumberFormat="1">
      <alignment/>
      <protection/>
    </xf>
    <xf numFmtId="10" fontId="9" fillId="0" borderId="0" xfId="60" applyNumberFormat="1">
      <alignment/>
      <protection/>
    </xf>
    <xf numFmtId="0" fontId="26" fillId="0" borderId="0" xfId="60" applyFont="1">
      <alignment/>
      <protection/>
    </xf>
    <xf numFmtId="44" fontId="27" fillId="0" borderId="0" xfId="60" applyNumberFormat="1" applyFont="1" applyAlignment="1">
      <alignment horizontal="center"/>
      <protection/>
    </xf>
    <xf numFmtId="10" fontId="28" fillId="0" borderId="0" xfId="60" applyNumberFormat="1" applyFont="1">
      <alignment/>
      <protection/>
    </xf>
    <xf numFmtId="44" fontId="27" fillId="0" borderId="0" xfId="60" applyNumberFormat="1" applyFont="1">
      <alignment/>
      <protection/>
    </xf>
    <xf numFmtId="44" fontId="70" fillId="0" borderId="0" xfId="0" applyNumberFormat="1" applyFont="1" applyAlignment="1">
      <alignment/>
    </xf>
    <xf numFmtId="0" fontId="9" fillId="0" borderId="15" xfId="60" applyBorder="1">
      <alignment/>
      <protection/>
    </xf>
    <xf numFmtId="0" fontId="26" fillId="0" borderId="16" xfId="60" applyFont="1" applyBorder="1">
      <alignment/>
      <protection/>
    </xf>
    <xf numFmtId="44" fontId="27" fillId="0" borderId="16" xfId="60" applyNumberFormat="1" applyFont="1" applyBorder="1">
      <alignment/>
      <protection/>
    </xf>
    <xf numFmtId="10" fontId="28" fillId="0" borderId="16" xfId="60" applyNumberFormat="1" applyFont="1" applyBorder="1">
      <alignment/>
      <protection/>
    </xf>
    <xf numFmtId="0" fontId="9" fillId="0" borderId="17" xfId="60" applyBorder="1">
      <alignment/>
      <protection/>
    </xf>
    <xf numFmtId="0" fontId="26" fillId="0" borderId="0" xfId="60" applyFont="1" applyBorder="1">
      <alignment/>
      <protection/>
    </xf>
    <xf numFmtId="0" fontId="29" fillId="0" borderId="0" xfId="60" applyFont="1" applyBorder="1">
      <alignment/>
      <protection/>
    </xf>
    <xf numFmtId="44" fontId="9" fillId="0" borderId="0" xfId="60" applyNumberFormat="1" applyBorder="1">
      <alignment/>
      <protection/>
    </xf>
    <xf numFmtId="10" fontId="9" fillId="0" borderId="0" xfId="60" applyNumberFormat="1" applyBorder="1">
      <alignment/>
      <protection/>
    </xf>
    <xf numFmtId="0" fontId="9" fillId="0" borderId="18" xfId="60" applyBorder="1">
      <alignment/>
      <protection/>
    </xf>
    <xf numFmtId="0" fontId="9" fillId="0" borderId="0" xfId="60" applyBorder="1">
      <alignment/>
      <protection/>
    </xf>
    <xf numFmtId="0" fontId="9" fillId="0" borderId="19" xfId="60" applyBorder="1">
      <alignment/>
      <protection/>
    </xf>
    <xf numFmtId="0" fontId="9" fillId="0" borderId="20" xfId="60" applyBorder="1">
      <alignment/>
      <protection/>
    </xf>
    <xf numFmtId="0" fontId="9" fillId="0" borderId="21" xfId="60" applyBorder="1">
      <alignment/>
      <protection/>
    </xf>
    <xf numFmtId="44" fontId="26" fillId="0" borderId="22" xfId="60" applyNumberFormat="1" applyFont="1" applyBorder="1" applyAlignment="1">
      <alignment horizontal="center"/>
      <protection/>
    </xf>
    <xf numFmtId="44" fontId="26" fillId="0" borderId="23" xfId="60" applyNumberFormat="1" applyFont="1" applyBorder="1" applyAlignment="1">
      <alignment horizontal="center"/>
      <protection/>
    </xf>
    <xf numFmtId="10" fontId="26" fillId="0" borderId="23" xfId="60" applyNumberFormat="1" applyFont="1" applyBorder="1" applyAlignment="1">
      <alignment horizontal="center"/>
      <protection/>
    </xf>
    <xf numFmtId="44" fontId="33" fillId="0" borderId="0" xfId="60" applyNumberFormat="1" applyFont="1" applyBorder="1" applyAlignment="1">
      <alignment horizontal="center"/>
      <protection/>
    </xf>
    <xf numFmtId="10" fontId="35" fillId="0" borderId="0" xfId="60" applyNumberFormat="1" applyFont="1" applyBorder="1" applyAlignment="1">
      <alignment horizontal="center"/>
      <protection/>
    </xf>
    <xf numFmtId="44" fontId="36" fillId="0" borderId="0" xfId="60" applyNumberFormat="1" applyFont="1" applyBorder="1" applyAlignment="1">
      <alignment horizontal="center"/>
      <protection/>
    </xf>
    <xf numFmtId="10" fontId="36" fillId="0" borderId="0" xfId="60" applyNumberFormat="1" applyFont="1" applyBorder="1" applyAlignment="1">
      <alignment horizontal="center"/>
      <protection/>
    </xf>
    <xf numFmtId="0" fontId="36" fillId="0" borderId="0" xfId="60" applyFont="1" applyBorder="1" applyAlignment="1">
      <alignment horizontal="center"/>
      <protection/>
    </xf>
    <xf numFmtId="0" fontId="9" fillId="0" borderId="0" xfId="60" applyAlignment="1">
      <alignment horizontal="center"/>
      <protection/>
    </xf>
    <xf numFmtId="0" fontId="26" fillId="0" borderId="0" xfId="0" applyFont="1" applyAlignment="1">
      <alignment/>
    </xf>
    <xf numFmtId="44" fontId="26" fillId="0" borderId="0" xfId="60" applyNumberFormat="1" applyFont="1" applyAlignment="1">
      <alignment horizontal="center"/>
      <protection/>
    </xf>
    <xf numFmtId="10" fontId="26" fillId="0" borderId="0" xfId="60" applyNumberFormat="1" applyFont="1" applyAlignment="1">
      <alignment horizontal="center"/>
      <protection/>
    </xf>
    <xf numFmtId="44" fontId="26" fillId="0" borderId="0" xfId="0" applyNumberFormat="1" applyFont="1" applyAlignment="1">
      <alignment horizontal="center"/>
    </xf>
    <xf numFmtId="10" fontId="26" fillId="0" borderId="0" xfId="0" applyNumberFormat="1" applyFont="1" applyAlignment="1">
      <alignment horizontal="center"/>
    </xf>
    <xf numFmtId="0" fontId="26" fillId="0" borderId="0" xfId="60" applyFont="1" applyBorder="1" applyAlignment="1">
      <alignment horizontal="center" vertical="center" wrapText="1"/>
      <protection/>
    </xf>
    <xf numFmtId="0" fontId="1" fillId="0" borderId="0" xfId="0" applyFont="1" applyBorder="1" applyAlignment="1">
      <alignment horizontal="center" vertical="center" wrapText="1"/>
    </xf>
    <xf numFmtId="44" fontId="26" fillId="0" borderId="18" xfId="60" applyNumberFormat="1" applyFont="1" applyBorder="1" applyAlignment="1">
      <alignment horizontal="center"/>
      <protection/>
    </xf>
    <xf numFmtId="44" fontId="34" fillId="0" borderId="0" xfId="0" applyNumberFormat="1" applyFont="1" applyBorder="1" applyAlignment="1">
      <alignment/>
    </xf>
    <xf numFmtId="44" fontId="27" fillId="0" borderId="24" xfId="60" applyNumberFormat="1" applyFont="1" applyBorder="1">
      <alignment/>
      <protection/>
    </xf>
    <xf numFmtId="44" fontId="33" fillId="0" borderId="18" xfId="60" applyNumberFormat="1" applyFont="1" applyBorder="1" applyAlignment="1">
      <alignment horizontal="center"/>
      <protection/>
    </xf>
    <xf numFmtId="0" fontId="36" fillId="0" borderId="18" xfId="60" applyFont="1" applyBorder="1" applyAlignment="1">
      <alignment horizontal="center"/>
      <protection/>
    </xf>
    <xf numFmtId="0" fontId="32" fillId="0" borderId="0" xfId="52" applyFont="1" applyAlignment="1" applyProtection="1">
      <alignment horizontal="left"/>
      <protection/>
    </xf>
    <xf numFmtId="1" fontId="15" fillId="0" borderId="0" xfId="0" applyNumberFormat="1" applyFont="1" applyAlignment="1">
      <alignment horizontal="left" vertical="top"/>
    </xf>
    <xf numFmtId="0" fontId="18" fillId="0" borderId="0" xfId="0" applyFont="1" applyAlignment="1">
      <alignment vertical="top"/>
    </xf>
    <xf numFmtId="0" fontId="26" fillId="0" borderId="25" xfId="60" applyFont="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Bon" xfId="45"/>
    <cellStyle name="Calcul" xfId="46"/>
    <cellStyle name="Cellule liée" xfId="47"/>
    <cellStyle name="Commentaire" xfId="48"/>
    <cellStyle name="Entrée" xfId="49"/>
    <cellStyle name="Euro" xfId="50"/>
    <cellStyle name="Insatisfaisant" xfId="51"/>
    <cellStyle name="Hyperlink" xfId="52"/>
    <cellStyle name="Lien hypertexte 2" xfId="53"/>
    <cellStyle name="Followed Hyperlink" xfId="54"/>
    <cellStyle name="Monétaire 2" xfId="55"/>
    <cellStyle name="Monétaire 2 2" xfId="56"/>
    <cellStyle name="Monétaire 3" xfId="57"/>
    <cellStyle name="Monétaire_Exercice de revision numéro 1" xfId="58"/>
    <cellStyle name="Neutre" xfId="59"/>
    <cellStyle name="Normal 2" xfId="60"/>
    <cellStyle name="Normal 2 2" xfId="61"/>
    <cellStyle name="Normal 2 2 2" xfId="62"/>
    <cellStyle name="Pourcentage 2" xfId="63"/>
    <cellStyle name="Remarque" xfId="64"/>
    <cellStyle name="Satisfaisant" xfId="65"/>
    <cellStyle name="Sortie" xfId="66"/>
    <cellStyle name="Texte explicatif" xfId="67"/>
    <cellStyle name="Titre" xfId="68"/>
    <cellStyle name="Titre " xfId="69"/>
    <cellStyle name="Titre 1" xfId="70"/>
    <cellStyle name="Titre 1" xfId="71"/>
    <cellStyle name="Titre 2" xfId="72"/>
    <cellStyle name="Titre 2" xfId="73"/>
    <cellStyle name="Titre 3" xfId="74"/>
    <cellStyle name="Titre 3" xfId="75"/>
    <cellStyle name="Titre 4"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561975</xdr:colOff>
      <xdr:row>1</xdr:row>
      <xdr:rowOff>685800</xdr:rowOff>
    </xdr:from>
    <xdr:to>
      <xdr:col>2</xdr:col>
      <xdr:colOff>1743075</xdr:colOff>
      <xdr:row>2</xdr:row>
      <xdr:rowOff>28575</xdr:rowOff>
    </xdr:to>
    <xdr:pic>
      <xdr:nvPicPr>
        <xdr:cNvPr id="1" name="Picture 6"/>
        <xdr:cNvPicPr preferRelativeResize="1">
          <a:picLocks noChangeAspect="1"/>
        </xdr:cNvPicPr>
      </xdr:nvPicPr>
      <xdr:blipFill>
        <a:blip r:embed="rId1"/>
        <a:stretch>
          <a:fillRect/>
        </a:stretch>
      </xdr:blipFill>
      <xdr:spPr>
        <a:xfrm>
          <a:off x="1390650" y="2333625"/>
          <a:ext cx="1771650" cy="257175"/>
        </a:xfrm>
        <a:prstGeom prst="rect">
          <a:avLst/>
        </a:prstGeom>
        <a:noFill/>
        <a:ln w="9525" cmpd="sng">
          <a:noFill/>
        </a:ln>
      </xdr:spPr>
    </xdr:pic>
    <xdr:clientData/>
  </xdr:twoCellAnchor>
  <xdr:twoCellAnchor editAs="oneCell">
    <xdr:from>
      <xdr:col>2</xdr:col>
      <xdr:colOff>1295400</xdr:colOff>
      <xdr:row>34</xdr:row>
      <xdr:rowOff>85725</xdr:rowOff>
    </xdr:from>
    <xdr:to>
      <xdr:col>2</xdr:col>
      <xdr:colOff>4057650</xdr:colOff>
      <xdr:row>40</xdr:row>
      <xdr:rowOff>9525</xdr:rowOff>
    </xdr:to>
    <xdr:pic>
      <xdr:nvPicPr>
        <xdr:cNvPr id="2" name="Picture 10"/>
        <xdr:cNvPicPr preferRelativeResize="1">
          <a:picLocks noChangeAspect="1"/>
        </xdr:cNvPicPr>
      </xdr:nvPicPr>
      <xdr:blipFill>
        <a:blip r:embed="rId2"/>
        <a:stretch>
          <a:fillRect/>
        </a:stretch>
      </xdr:blipFill>
      <xdr:spPr>
        <a:xfrm>
          <a:off x="2714625" y="7829550"/>
          <a:ext cx="2762250" cy="895350"/>
        </a:xfrm>
        <a:prstGeom prst="rect">
          <a:avLst/>
        </a:prstGeom>
        <a:noFill/>
        <a:ln w="9525" cmpd="sng">
          <a:noFill/>
        </a:ln>
      </xdr:spPr>
    </xdr:pic>
    <xdr:clientData/>
  </xdr:twoCellAnchor>
  <xdr:twoCellAnchor editAs="oneCell">
    <xdr:from>
      <xdr:col>2</xdr:col>
      <xdr:colOff>2190750</xdr:colOff>
      <xdr:row>0</xdr:row>
      <xdr:rowOff>1438275</xdr:rowOff>
    </xdr:from>
    <xdr:to>
      <xdr:col>2</xdr:col>
      <xdr:colOff>3990975</xdr:colOff>
      <xdr:row>1</xdr:row>
      <xdr:rowOff>28575</xdr:rowOff>
    </xdr:to>
    <xdr:pic>
      <xdr:nvPicPr>
        <xdr:cNvPr id="3" name="Picture 11"/>
        <xdr:cNvPicPr preferRelativeResize="1">
          <a:picLocks noChangeAspect="1"/>
        </xdr:cNvPicPr>
      </xdr:nvPicPr>
      <xdr:blipFill>
        <a:blip r:embed="rId3"/>
        <a:stretch>
          <a:fillRect/>
        </a:stretch>
      </xdr:blipFill>
      <xdr:spPr>
        <a:xfrm>
          <a:off x="3609975" y="1438275"/>
          <a:ext cx="18002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49"/>
  <sheetViews>
    <sheetView tabSelected="1" workbookViewId="0" topLeftCell="A1">
      <selection activeCell="J30" sqref="J30"/>
    </sheetView>
  </sheetViews>
  <sheetFormatPr defaultColWidth="11.00390625" defaultRowHeight="12.75"/>
  <cols>
    <col min="1" max="1" width="10.75390625" style="25" customWidth="1"/>
    <col min="2" max="2" width="3.75390625" style="25" customWidth="1"/>
    <col min="3" max="3" width="44.00390625" style="25" customWidth="1"/>
    <col min="4" max="4" width="16.125" style="25" customWidth="1"/>
    <col min="5" max="6" width="12.125" style="25" customWidth="1"/>
    <col min="7" max="7" width="16.125" style="25" customWidth="1"/>
    <col min="8" max="8" width="4.25390625" style="25" customWidth="1"/>
    <col min="9" max="9" width="3.875" style="25" customWidth="1"/>
    <col min="10" max="10" width="65.00390625" style="25" customWidth="1"/>
    <col min="11" max="11" width="10.75390625" style="25" customWidth="1"/>
    <col min="12" max="12" width="5.00390625" style="25" customWidth="1"/>
    <col min="13" max="13" width="2.375" style="25" customWidth="1"/>
    <col min="14" max="14" width="1.37890625" style="25" customWidth="1"/>
    <col min="15" max="15" width="7.00390625" style="25" customWidth="1"/>
    <col min="16" max="17" width="1.75390625" style="25" customWidth="1"/>
    <col min="18" max="18" width="4.75390625" style="25" customWidth="1"/>
    <col min="19" max="16384" width="10.75390625" style="25" customWidth="1"/>
  </cols>
  <sheetData>
    <row r="1" ht="12.75">
      <c r="K1" s="58"/>
    </row>
    <row r="2" spans="3:11" ht="21.75">
      <c r="C2" s="26" t="s">
        <v>27</v>
      </c>
      <c r="K2" s="58"/>
    </row>
    <row r="3" spans="3:11" ht="22.5" thickBot="1">
      <c r="C3" s="26"/>
      <c r="K3" s="58"/>
    </row>
    <row r="4" spans="3:11" ht="21" thickTop="1">
      <c r="C4" s="26"/>
      <c r="D4" s="74" t="s">
        <v>36</v>
      </c>
      <c r="E4" s="74" t="s">
        <v>37</v>
      </c>
      <c r="F4" s="74" t="s">
        <v>38</v>
      </c>
      <c r="G4" s="74" t="s">
        <v>39</v>
      </c>
      <c r="H4" s="64"/>
      <c r="K4" s="58"/>
    </row>
    <row r="5" spans="3:11" ht="19.5">
      <c r="C5" s="26"/>
      <c r="D5" s="75"/>
      <c r="E5" s="77"/>
      <c r="F5" s="77"/>
      <c r="G5" s="77"/>
      <c r="H5" s="65"/>
      <c r="K5" s="58"/>
    </row>
    <row r="6" spans="4:11" ht="16.5" customHeight="1" thickBot="1">
      <c r="D6" s="76"/>
      <c r="E6" s="78"/>
      <c r="F6" s="78"/>
      <c r="G6" s="78"/>
      <c r="H6" s="65"/>
      <c r="K6" s="58"/>
    </row>
    <row r="7" spans="3:11" ht="18" thickTop="1">
      <c r="C7" s="28" t="s">
        <v>35</v>
      </c>
      <c r="D7" s="27" t="s">
        <v>0</v>
      </c>
      <c r="E7" s="27" t="s">
        <v>0</v>
      </c>
      <c r="F7" s="27" t="s">
        <v>0</v>
      </c>
      <c r="G7" s="27" t="s">
        <v>0</v>
      </c>
      <c r="H7" s="27"/>
      <c r="K7" s="58"/>
    </row>
    <row r="8" spans="1:11" ht="12">
      <c r="A8" s="25">
        <v>1</v>
      </c>
      <c r="B8" s="25">
        <v>1</v>
      </c>
      <c r="C8" s="25" t="str">
        <f>+'Cafés desserts'!C4</f>
        <v>Café Maison</v>
      </c>
      <c r="D8" s="29">
        <f>0.3*E8</f>
        <v>2.4</v>
      </c>
      <c r="E8" s="29">
        <f>+'Cafés desserts'!B4</f>
        <v>8</v>
      </c>
      <c r="F8" s="30">
        <f>+D8/E8</f>
        <v>0.3</v>
      </c>
      <c r="G8" s="29">
        <f>+E8-D8</f>
        <v>5.6</v>
      </c>
      <c r="H8" s="29"/>
      <c r="J8" s="31" t="s">
        <v>30</v>
      </c>
      <c r="K8" s="60">
        <f>D22</f>
        <v>2.3538461538461535</v>
      </c>
    </row>
    <row r="9" spans="1:11" ht="12">
      <c r="A9" s="25">
        <v>2</v>
      </c>
      <c r="B9" s="25">
        <v>2</v>
      </c>
      <c r="C9" s="25" t="str">
        <f>+'Cafés desserts'!C6</f>
        <v>Café africain</v>
      </c>
      <c r="D9" s="29">
        <f aca="true" t="shared" si="0" ref="D9:D20">0.3*E9</f>
        <v>2.1</v>
      </c>
      <c r="E9" s="29">
        <f>+'Cafés desserts'!B6</f>
        <v>7</v>
      </c>
      <c r="F9" s="30">
        <f aca="true" t="shared" si="1" ref="F9:F20">+D9/E9</f>
        <v>0.3</v>
      </c>
      <c r="G9" s="29">
        <f aca="true" t="shared" si="2" ref="G9:G20">+E9-D9</f>
        <v>4.9</v>
      </c>
      <c r="H9" s="29"/>
      <c r="J9" s="31" t="s">
        <v>31</v>
      </c>
      <c r="K9" s="60">
        <f>E22</f>
        <v>7.846153846153846</v>
      </c>
    </row>
    <row r="10" spans="1:11" ht="12">
      <c r="A10" s="25">
        <v>3</v>
      </c>
      <c r="B10" s="25">
        <v>3</v>
      </c>
      <c r="C10" s="25" t="str">
        <f>+'Cafés desserts'!C8</f>
        <v>Café Amaretto</v>
      </c>
      <c r="D10" s="29">
        <f t="shared" si="0"/>
        <v>2.6999999999999997</v>
      </c>
      <c r="E10" s="29">
        <f>+'Cafés desserts'!B8</f>
        <v>9</v>
      </c>
      <c r="F10" s="30">
        <f t="shared" si="1"/>
        <v>0.3</v>
      </c>
      <c r="G10" s="29">
        <f t="shared" si="2"/>
        <v>6.300000000000001</v>
      </c>
      <c r="H10" s="29"/>
      <c r="J10" s="31" t="s">
        <v>40</v>
      </c>
      <c r="K10" s="61">
        <f>F22</f>
        <v>0.3</v>
      </c>
    </row>
    <row r="11" spans="1:11" ht="12">
      <c r="A11" s="25">
        <v>4</v>
      </c>
      <c r="B11" s="25">
        <v>4</v>
      </c>
      <c r="C11" s="25" t="str">
        <f>+'Cafés desserts'!C10</f>
        <v>Café Baileys</v>
      </c>
      <c r="D11" s="29">
        <f t="shared" si="0"/>
        <v>2.4</v>
      </c>
      <c r="E11" s="29">
        <f>+'Cafés desserts'!B10</f>
        <v>8</v>
      </c>
      <c r="F11" s="30">
        <f t="shared" si="1"/>
        <v>0.3</v>
      </c>
      <c r="G11" s="29">
        <f t="shared" si="2"/>
        <v>5.6</v>
      </c>
      <c r="H11" s="29"/>
      <c r="J11" s="31" t="s">
        <v>32</v>
      </c>
      <c r="K11" s="60">
        <f>G22</f>
        <v>5.492307692307692</v>
      </c>
    </row>
    <row r="12" spans="1:11" ht="12">
      <c r="A12" s="25">
        <v>5</v>
      </c>
      <c r="B12" s="25">
        <v>5</v>
      </c>
      <c r="C12" s="25" t="str">
        <f>+'Cafés desserts'!C12</f>
        <v>Café B-52</v>
      </c>
      <c r="D12" s="29">
        <f t="shared" si="0"/>
        <v>2.1</v>
      </c>
      <c r="E12" s="29">
        <f>+'Cafés desserts'!B12</f>
        <v>7</v>
      </c>
      <c r="F12" s="30">
        <f t="shared" si="1"/>
        <v>0.3</v>
      </c>
      <c r="G12" s="29">
        <f t="shared" si="2"/>
        <v>4.9</v>
      </c>
      <c r="H12" s="29"/>
      <c r="K12" s="58"/>
    </row>
    <row r="13" spans="1:11" ht="12">
      <c r="A13" s="25">
        <v>6</v>
      </c>
      <c r="B13" s="25">
        <v>6</v>
      </c>
      <c r="C13" s="25" t="str">
        <f>+'Cafés desserts'!C14</f>
        <v>Café Brésilien</v>
      </c>
      <c r="D13" s="29">
        <f t="shared" si="0"/>
        <v>2.1</v>
      </c>
      <c r="E13" s="29">
        <f>+'Cafés desserts'!B14</f>
        <v>7</v>
      </c>
      <c r="F13" s="30">
        <f t="shared" si="1"/>
        <v>0.3</v>
      </c>
      <c r="G13" s="29">
        <f t="shared" si="2"/>
        <v>4.9</v>
      </c>
      <c r="H13" s="29"/>
      <c r="K13" s="58"/>
    </row>
    <row r="14" spans="1:11" ht="12">
      <c r="A14" s="25">
        <v>7</v>
      </c>
      <c r="B14" s="25">
        <v>7</v>
      </c>
      <c r="C14" s="25" t="str">
        <f>+'Cafés desserts'!C16</f>
        <v>Café Cubain</v>
      </c>
      <c r="D14" s="29">
        <f t="shared" si="0"/>
        <v>2.1</v>
      </c>
      <c r="E14" s="29">
        <f>+'Cafés desserts'!B16</f>
        <v>7</v>
      </c>
      <c r="F14" s="30">
        <f t="shared" si="1"/>
        <v>0.3</v>
      </c>
      <c r="G14" s="29">
        <f t="shared" si="2"/>
        <v>4.9</v>
      </c>
      <c r="H14" s="29"/>
      <c r="K14" s="58"/>
    </row>
    <row r="15" spans="1:11" ht="12">
      <c r="A15" s="25">
        <v>8</v>
      </c>
      <c r="B15" s="25">
        <v>8</v>
      </c>
      <c r="C15" s="25" t="str">
        <f>+'Cafés desserts'!C18</f>
        <v>Café Espagnol</v>
      </c>
      <c r="D15" s="29">
        <f t="shared" si="0"/>
        <v>2.1</v>
      </c>
      <c r="E15" s="29">
        <f>+'Cafés desserts'!B18</f>
        <v>7</v>
      </c>
      <c r="F15" s="30">
        <f t="shared" si="1"/>
        <v>0.3</v>
      </c>
      <c r="G15" s="29">
        <f t="shared" si="2"/>
        <v>4.9</v>
      </c>
      <c r="H15" s="29"/>
      <c r="K15" s="58"/>
    </row>
    <row r="16" spans="1:11" ht="12">
      <c r="A16" s="25">
        <v>9</v>
      </c>
      <c r="B16" s="25">
        <v>9</v>
      </c>
      <c r="C16" s="25" t="str">
        <f>+'Cafés desserts'!C20</f>
        <v>Café Français</v>
      </c>
      <c r="D16" s="29">
        <f t="shared" si="0"/>
        <v>2.1</v>
      </c>
      <c r="E16" s="29">
        <f>+'Cafés desserts'!B20</f>
        <v>7</v>
      </c>
      <c r="F16" s="30">
        <f t="shared" si="1"/>
        <v>0.3</v>
      </c>
      <c r="G16" s="29">
        <f t="shared" si="2"/>
        <v>4.9</v>
      </c>
      <c r="H16" s="29"/>
      <c r="K16" s="58"/>
    </row>
    <row r="17" spans="1:11" ht="12">
      <c r="A17" s="25">
        <v>10</v>
      </c>
      <c r="B17" s="25">
        <v>10</v>
      </c>
      <c r="C17" s="25" t="str">
        <f>+'Cafés desserts'!C22</f>
        <v>Café Irlandais</v>
      </c>
      <c r="D17" s="29">
        <f t="shared" si="0"/>
        <v>2.4</v>
      </c>
      <c r="E17" s="29">
        <f>+'Cafés desserts'!B22</f>
        <v>8</v>
      </c>
      <c r="F17" s="30">
        <f t="shared" si="1"/>
        <v>0.3</v>
      </c>
      <c r="G17" s="29">
        <f t="shared" si="2"/>
        <v>5.6</v>
      </c>
      <c r="H17" s="29"/>
      <c r="K17" s="58"/>
    </row>
    <row r="18" spans="1:11" ht="12">
      <c r="A18" s="25">
        <v>11</v>
      </c>
      <c r="B18" s="25">
        <v>11</v>
      </c>
      <c r="C18" s="25" t="str">
        <f>+'Cafés desserts'!C24</f>
        <v>Café Madagascar</v>
      </c>
      <c r="D18" s="29">
        <f t="shared" si="0"/>
        <v>2.6999999999999997</v>
      </c>
      <c r="E18" s="29">
        <f>+'Cafés desserts'!B24</f>
        <v>9</v>
      </c>
      <c r="F18" s="30">
        <f t="shared" si="1"/>
        <v>0.3</v>
      </c>
      <c r="G18" s="29">
        <f t="shared" si="2"/>
        <v>6.300000000000001</v>
      </c>
      <c r="H18" s="29"/>
      <c r="K18" s="58"/>
    </row>
    <row r="19" spans="1:11" ht="12">
      <c r="A19" s="25">
        <v>12</v>
      </c>
      <c r="B19" s="25">
        <v>12</v>
      </c>
      <c r="C19" s="25" t="str">
        <f>+'Cafés desserts'!C26</f>
        <v>Café Wellington</v>
      </c>
      <c r="D19" s="29">
        <f t="shared" si="0"/>
        <v>2.6999999999999997</v>
      </c>
      <c r="E19" s="29">
        <f>+'Cafés desserts'!B26</f>
        <v>9</v>
      </c>
      <c r="F19" s="30">
        <f t="shared" si="1"/>
        <v>0.3</v>
      </c>
      <c r="G19" s="29">
        <f t="shared" si="2"/>
        <v>6.300000000000001</v>
      </c>
      <c r="H19" s="29"/>
      <c r="K19" s="58"/>
    </row>
    <row r="20" spans="1:11" ht="12">
      <c r="A20" s="25">
        <v>13</v>
      </c>
      <c r="B20" s="25">
        <v>13</v>
      </c>
      <c r="C20" s="25" t="str">
        <f>+'Cafés desserts'!C28</f>
        <v>Grand Orange Coffee</v>
      </c>
      <c r="D20" s="29">
        <f t="shared" si="0"/>
        <v>2.6999999999999997</v>
      </c>
      <c r="E20" s="29">
        <f>+'Cafés desserts'!B28</f>
        <v>9</v>
      </c>
      <c r="F20" s="30">
        <f t="shared" si="1"/>
        <v>0.3</v>
      </c>
      <c r="G20" s="29">
        <f t="shared" si="2"/>
        <v>6.300000000000001</v>
      </c>
      <c r="H20" s="29"/>
      <c r="K20" s="58"/>
    </row>
    <row r="21" spans="4:11" ht="12">
      <c r="D21" s="29"/>
      <c r="E21" s="29"/>
      <c r="F21" s="30"/>
      <c r="G21" s="29"/>
      <c r="H21" s="29"/>
      <c r="K21" s="58"/>
    </row>
    <row r="22" spans="3:11" ht="15">
      <c r="C22" s="31" t="s">
        <v>33</v>
      </c>
      <c r="D22" s="32">
        <f>(+SUM(D8:D20))/B20</f>
        <v>2.3538461538461535</v>
      </c>
      <c r="E22" s="32">
        <f>(+SUM(E8:E20))/B20</f>
        <v>7.846153846153846</v>
      </c>
      <c r="F22" s="33">
        <f>D22/E22</f>
        <v>0.3</v>
      </c>
      <c r="G22" s="34">
        <f>E22-D22</f>
        <v>5.492307692307692</v>
      </c>
      <c r="H22" s="34"/>
      <c r="K22" s="58"/>
    </row>
    <row r="23" spans="3:19" ht="15.75">
      <c r="C23" s="31"/>
      <c r="D23" s="34"/>
      <c r="E23" s="34"/>
      <c r="F23" s="33"/>
      <c r="G23" s="34"/>
      <c r="H23" s="34"/>
      <c r="J23" s="31"/>
      <c r="K23" s="60"/>
      <c r="L23"/>
      <c r="M23"/>
      <c r="N23"/>
      <c r="O23"/>
      <c r="P23"/>
      <c r="Q23"/>
      <c r="R23"/>
      <c r="S23"/>
    </row>
    <row r="24" spans="3:19" ht="16.5" thickBot="1">
      <c r="C24" s="31"/>
      <c r="D24" s="34"/>
      <c r="E24" s="34"/>
      <c r="F24" s="33"/>
      <c r="G24" s="34"/>
      <c r="H24" s="34"/>
      <c r="J24" s="31" t="s">
        <v>0</v>
      </c>
      <c r="K24" s="61" t="s">
        <v>0</v>
      </c>
      <c r="L24"/>
      <c r="M24"/>
      <c r="N24"/>
      <c r="O24"/>
      <c r="P24"/>
      <c r="Q24"/>
      <c r="R24"/>
      <c r="S24"/>
    </row>
    <row r="25" spans="2:19" ht="18" thickBot="1" thickTop="1">
      <c r="B25" s="36"/>
      <c r="C25" s="37"/>
      <c r="D25" s="38"/>
      <c r="E25" s="38"/>
      <c r="F25" s="39"/>
      <c r="G25" s="38"/>
      <c r="H25" s="68"/>
      <c r="I25" s="46"/>
      <c r="L25"/>
      <c r="M25"/>
      <c r="N25"/>
      <c r="O25"/>
      <c r="P25"/>
      <c r="Q25"/>
      <c r="R25"/>
      <c r="S25"/>
    </row>
    <row r="26" spans="2:19" ht="15" thickBot="1" thickTop="1">
      <c r="B26" s="40"/>
      <c r="C26" s="41"/>
      <c r="D26" s="51" t="s">
        <v>29</v>
      </c>
      <c r="E26" s="51" t="s">
        <v>26</v>
      </c>
      <c r="F26" s="52" t="s">
        <v>41</v>
      </c>
      <c r="G26" s="50" t="s">
        <v>42</v>
      </c>
      <c r="H26" s="66"/>
      <c r="I26" s="46"/>
      <c r="J26" s="59" t="str">
        <f>+J8</f>
        <v>Coût moyen offert (CmO) pour la catégorie</v>
      </c>
      <c r="K26" s="62">
        <f>D28</f>
        <v>2.3538461538461535</v>
      </c>
      <c r="L26"/>
      <c r="M26"/>
      <c r="N26"/>
      <c r="O26"/>
      <c r="P26"/>
      <c r="Q26"/>
      <c r="R26"/>
      <c r="S26"/>
    </row>
    <row r="27" spans="2:19" ht="18" thickTop="1">
      <c r="B27" s="40"/>
      <c r="C27" s="42" t="s">
        <v>44</v>
      </c>
      <c r="D27" s="43"/>
      <c r="E27" s="43"/>
      <c r="F27" s="44"/>
      <c r="G27" s="46"/>
      <c r="H27" s="45"/>
      <c r="I27" s="46"/>
      <c r="J27" s="59" t="str">
        <f>+J9</f>
        <v>Prix moyen offert (PmO) pour la catégorie</v>
      </c>
      <c r="K27" s="62">
        <f>E28</f>
        <v>7.846153846153846</v>
      </c>
      <c r="L27"/>
      <c r="M27"/>
      <c r="N27"/>
      <c r="O27"/>
      <c r="P27"/>
      <c r="Q27"/>
      <c r="R27"/>
      <c r="S27"/>
    </row>
    <row r="28" spans="2:19" ht="18.75">
      <c r="B28" s="40"/>
      <c r="C28" s="41" t="s">
        <v>43</v>
      </c>
      <c r="D28" s="53">
        <f>+D22</f>
        <v>2.3538461538461535</v>
      </c>
      <c r="E28" s="67">
        <f>+E22</f>
        <v>7.846153846153846</v>
      </c>
      <c r="F28" s="54">
        <f>D28/E28</f>
        <v>0.3</v>
      </c>
      <c r="G28" s="53">
        <f>E28-D28</f>
        <v>5.492307692307692</v>
      </c>
      <c r="H28" s="69"/>
      <c r="I28" s="46"/>
      <c r="J28" s="59" t="str">
        <f>+J10</f>
        <v>Coût en % moyen offert pour la catégorie</v>
      </c>
      <c r="K28" s="63">
        <f>F28</f>
        <v>0.3</v>
      </c>
      <c r="L28"/>
      <c r="M28"/>
      <c r="N28"/>
      <c r="O28"/>
      <c r="P28"/>
      <c r="Q28"/>
      <c r="R28"/>
      <c r="S28"/>
    </row>
    <row r="29" spans="2:19" ht="15">
      <c r="B29" s="40"/>
      <c r="C29" s="46"/>
      <c r="D29" s="55"/>
      <c r="E29" s="55"/>
      <c r="F29" s="56"/>
      <c r="G29" s="57"/>
      <c r="H29" s="70"/>
      <c r="I29" s="46"/>
      <c r="J29" s="31" t="str">
        <f>+J11</f>
        <v>Marge brute moyenne offerte pour la catégorie</v>
      </c>
      <c r="K29" s="60">
        <f>+G28</f>
        <v>5.492307692307692</v>
      </c>
      <c r="L29"/>
      <c r="M29"/>
      <c r="N29"/>
      <c r="O29"/>
      <c r="P29"/>
      <c r="Q29"/>
      <c r="R29"/>
      <c r="S29"/>
    </row>
    <row r="30" spans="2:19" ht="13.5" thickBot="1">
      <c r="B30" s="47"/>
      <c r="C30" s="48"/>
      <c r="D30" s="48"/>
      <c r="E30" s="48"/>
      <c r="F30" s="48"/>
      <c r="G30" s="48"/>
      <c r="H30" s="49"/>
      <c r="I30" s="46"/>
      <c r="J30" s="59"/>
      <c r="K30" s="62" t="s">
        <v>0</v>
      </c>
      <c r="L30"/>
      <c r="M30"/>
      <c r="N30"/>
      <c r="O30"/>
      <c r="P30"/>
      <c r="Q30"/>
      <c r="R30"/>
      <c r="S30"/>
    </row>
    <row r="31" spans="5:19" ht="13.5" thickTop="1">
      <c r="E31" s="25" t="s">
        <v>0</v>
      </c>
      <c r="J31" s="59" t="s">
        <v>0</v>
      </c>
      <c r="K31" s="62" t="s">
        <v>0</v>
      </c>
      <c r="L31"/>
      <c r="M31"/>
      <c r="N31"/>
      <c r="O31"/>
      <c r="P31"/>
      <c r="Q31"/>
      <c r="R31"/>
      <c r="S31"/>
    </row>
    <row r="32" spans="4:19" ht="12.75">
      <c r="D32" s="29"/>
      <c r="E32" s="29"/>
      <c r="J32" s="59" t="s">
        <v>0</v>
      </c>
      <c r="K32" s="63" t="s">
        <v>0</v>
      </c>
      <c r="L32"/>
      <c r="M32"/>
      <c r="N32"/>
      <c r="O32"/>
      <c r="P32"/>
      <c r="Q32"/>
      <c r="R32"/>
      <c r="S32"/>
    </row>
    <row r="33" spans="4:19" ht="12.75">
      <c r="D33" s="29"/>
      <c r="E33" s="29"/>
      <c r="J33" s="59" t="s">
        <v>0</v>
      </c>
      <c r="K33" s="62" t="s">
        <v>0</v>
      </c>
      <c r="L33"/>
      <c r="M33"/>
      <c r="N33"/>
      <c r="O33"/>
      <c r="P33"/>
      <c r="Q33"/>
      <c r="R33"/>
      <c r="S33"/>
    </row>
    <row r="34" spans="4:10" ht="12">
      <c r="D34" s="29"/>
      <c r="J34" s="25" t="s">
        <v>0</v>
      </c>
    </row>
    <row r="35" ht="12">
      <c r="D35" s="29"/>
    </row>
    <row r="36" ht="12">
      <c r="D36" s="29"/>
    </row>
    <row r="37" ht="12">
      <c r="D37" s="29"/>
    </row>
    <row r="38" ht="12">
      <c r="D38" s="29"/>
    </row>
    <row r="39" ht="12">
      <c r="D39" s="29"/>
    </row>
    <row r="40" ht="12">
      <c r="D40" s="29"/>
    </row>
    <row r="41" ht="12">
      <c r="D41" s="29"/>
    </row>
    <row r="42" ht="12">
      <c r="D42" s="29"/>
    </row>
    <row r="43" ht="12">
      <c r="D43" s="29"/>
    </row>
    <row r="44" ht="12">
      <c r="D44" s="29"/>
    </row>
    <row r="45" ht="12">
      <c r="D45" s="29"/>
    </row>
    <row r="46" ht="12">
      <c r="D46" s="29"/>
    </row>
    <row r="47" ht="12">
      <c r="D47" s="29"/>
    </row>
    <row r="48" ht="12">
      <c r="D48" s="29"/>
    </row>
    <row r="49" ht="12">
      <c r="D49" s="29"/>
    </row>
  </sheetData>
  <sheetProtection/>
  <mergeCells count="4">
    <mergeCell ref="D4:D6"/>
    <mergeCell ref="E4:E6"/>
    <mergeCell ref="F4:F6"/>
    <mergeCell ref="G4:G6"/>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2:G58"/>
  <sheetViews>
    <sheetView showGridLines="0" showZeros="0" workbookViewId="0" topLeftCell="A1">
      <selection activeCell="A1" sqref="A1"/>
    </sheetView>
  </sheetViews>
  <sheetFormatPr defaultColWidth="11.00390625" defaultRowHeight="12.75"/>
  <cols>
    <col min="1" max="1" width="10.875" style="0" customWidth="1"/>
    <col min="2" max="2" width="7.75390625" style="2" customWidth="1"/>
    <col min="3" max="3" width="54.00390625" style="0" customWidth="1"/>
    <col min="4" max="4" width="12.875" style="0" customWidth="1"/>
    <col min="6" max="8" width="56.625" style="0" customWidth="1"/>
    <col min="9" max="10" width="10.25390625" style="0" customWidth="1"/>
    <col min="11" max="11" width="21.375" style="0" customWidth="1"/>
    <col min="12" max="12" width="5.875" style="0" customWidth="1"/>
  </cols>
  <sheetData>
    <row r="1" ht="129.75" customHeight="1"/>
    <row r="2" spans="1:5" ht="72" customHeight="1">
      <c r="A2" s="11"/>
      <c r="B2" s="11"/>
      <c r="D2" s="71" t="s">
        <v>28</v>
      </c>
      <c r="E2" s="35">
        <f>(B4+B6+B8+B10+B12+B14+B16+B18+B20+B22+B24+B26+B28)/13</f>
        <v>7.846153846153846</v>
      </c>
    </row>
    <row r="3" spans="4:7" ht="12.75" customHeight="1">
      <c r="D3" s="8"/>
      <c r="E3" s="6"/>
      <c r="F3" s="13"/>
      <c r="G3" s="13"/>
    </row>
    <row r="4" spans="1:7" ht="12.75" customHeight="1">
      <c r="A4" s="2"/>
      <c r="B4" s="72">
        <v>8</v>
      </c>
      <c r="C4" s="73" t="s">
        <v>34</v>
      </c>
      <c r="D4" s="8"/>
      <c r="E4" s="17"/>
      <c r="F4" s="13"/>
      <c r="G4" s="13"/>
    </row>
    <row r="5" spans="1:7" ht="12.75" customHeight="1">
      <c r="A5" s="4"/>
      <c r="B5" s="72"/>
      <c r="C5" s="24" t="s">
        <v>7</v>
      </c>
      <c r="D5" s="8"/>
      <c r="E5" s="18"/>
      <c r="F5" s="12"/>
      <c r="G5" s="4"/>
    </row>
    <row r="6" spans="1:7" ht="12.75" customHeight="1">
      <c r="A6" s="13"/>
      <c r="B6" s="72">
        <v>7</v>
      </c>
      <c r="C6" s="73" t="s">
        <v>20</v>
      </c>
      <c r="D6" s="8"/>
      <c r="E6" s="19"/>
      <c r="F6" s="12"/>
      <c r="G6" s="13"/>
    </row>
    <row r="7" spans="1:7" ht="12.75" customHeight="1">
      <c r="A7" s="13"/>
      <c r="B7" s="72"/>
      <c r="C7" s="24" t="s">
        <v>8</v>
      </c>
      <c r="D7" s="8"/>
      <c r="E7" s="18"/>
      <c r="F7" s="12"/>
      <c r="G7" s="4"/>
    </row>
    <row r="8" spans="1:7" ht="12.75" customHeight="1">
      <c r="A8" s="13"/>
      <c r="B8" s="72">
        <v>9</v>
      </c>
      <c r="C8" s="73" t="s">
        <v>21</v>
      </c>
      <c r="D8" s="8"/>
      <c r="E8" s="20"/>
      <c r="F8" s="12"/>
      <c r="G8" s="13"/>
    </row>
    <row r="9" spans="1:7" ht="12.75" customHeight="1">
      <c r="A9" s="2"/>
      <c r="B9" s="72"/>
      <c r="C9" s="24" t="s">
        <v>9</v>
      </c>
      <c r="D9" s="8"/>
      <c r="E9" s="18"/>
      <c r="F9" s="12"/>
      <c r="G9" s="4"/>
    </row>
    <row r="10" spans="1:7" ht="12.75" customHeight="1">
      <c r="A10" s="2"/>
      <c r="B10" s="72">
        <v>8</v>
      </c>
      <c r="C10" s="73" t="s">
        <v>22</v>
      </c>
      <c r="D10" s="8"/>
      <c r="E10" s="20"/>
      <c r="F10" s="12"/>
      <c r="G10" s="13"/>
    </row>
    <row r="11" spans="1:7" ht="12.75" customHeight="1">
      <c r="A11" s="13"/>
      <c r="B11" s="72"/>
      <c r="C11" s="24" t="s">
        <v>10</v>
      </c>
      <c r="D11" s="8"/>
      <c r="E11" s="18"/>
      <c r="F11" s="12"/>
      <c r="G11" s="4"/>
    </row>
    <row r="12" spans="1:7" ht="12.75" customHeight="1">
      <c r="A12" s="11"/>
      <c r="B12" s="72">
        <v>7</v>
      </c>
      <c r="C12" s="73" t="s">
        <v>23</v>
      </c>
      <c r="D12" s="8"/>
      <c r="E12" s="20"/>
      <c r="F12" s="12"/>
      <c r="G12" s="13"/>
    </row>
    <row r="13" spans="1:7" ht="12.75" customHeight="1">
      <c r="A13" s="2"/>
      <c r="B13" s="72"/>
      <c r="C13" s="24" t="s">
        <v>11</v>
      </c>
      <c r="D13" s="8"/>
      <c r="E13" s="18"/>
      <c r="F13" s="12"/>
      <c r="G13" s="4"/>
    </row>
    <row r="14" spans="1:7" ht="12.75" customHeight="1">
      <c r="A14" s="4"/>
      <c r="B14" s="72">
        <v>7</v>
      </c>
      <c r="C14" s="73" t="s">
        <v>24</v>
      </c>
      <c r="D14" s="8"/>
      <c r="E14" s="20"/>
      <c r="F14" s="12"/>
      <c r="G14" s="13"/>
    </row>
    <row r="15" spans="1:7" ht="12.75" customHeight="1">
      <c r="A15" s="4"/>
      <c r="B15" s="72"/>
      <c r="C15" s="24" t="s">
        <v>12</v>
      </c>
      <c r="D15" s="8"/>
      <c r="E15" s="18"/>
      <c r="F15" s="12"/>
      <c r="G15" s="4"/>
    </row>
    <row r="16" spans="1:7" ht="12.75" customHeight="1">
      <c r="A16" s="13"/>
      <c r="B16" s="72">
        <v>7</v>
      </c>
      <c r="C16" s="73" t="s">
        <v>25</v>
      </c>
      <c r="D16" s="8"/>
      <c r="E16" s="20"/>
      <c r="F16" s="13"/>
      <c r="G16" s="13"/>
    </row>
    <row r="17" spans="1:7" ht="12.75" customHeight="1">
      <c r="A17" s="13"/>
      <c r="B17" s="72"/>
      <c r="C17" s="24" t="s">
        <v>13</v>
      </c>
      <c r="D17" s="8"/>
      <c r="E17" s="21"/>
      <c r="F17" s="13"/>
      <c r="G17" s="13"/>
    </row>
    <row r="18" spans="1:7" ht="12.75" customHeight="1">
      <c r="A18" s="13"/>
      <c r="B18" s="72">
        <v>7</v>
      </c>
      <c r="C18" s="73" t="s">
        <v>1</v>
      </c>
      <c r="D18" s="8"/>
      <c r="E18" s="17"/>
      <c r="F18" s="13"/>
      <c r="G18" s="13"/>
    </row>
    <row r="19" spans="1:7" ht="12.75" customHeight="1">
      <c r="A19" s="4"/>
      <c r="B19" s="72"/>
      <c r="C19" s="24" t="s">
        <v>14</v>
      </c>
      <c r="D19" s="8"/>
      <c r="E19" s="22"/>
      <c r="F19" s="13"/>
      <c r="G19" s="13"/>
    </row>
    <row r="20" spans="1:7" ht="12.75" customHeight="1">
      <c r="A20" s="4"/>
      <c r="B20" s="72">
        <v>7</v>
      </c>
      <c r="C20" s="73" t="s">
        <v>2</v>
      </c>
      <c r="D20" s="8"/>
      <c r="E20" s="17"/>
      <c r="F20" s="13"/>
      <c r="G20" s="13"/>
    </row>
    <row r="21" spans="1:7" ht="12.75" customHeight="1">
      <c r="A21" s="13"/>
      <c r="B21" s="72"/>
      <c r="C21" s="24" t="s">
        <v>15</v>
      </c>
      <c r="D21" s="10"/>
      <c r="E21" s="18"/>
      <c r="F21" s="12"/>
      <c r="G21" s="4"/>
    </row>
    <row r="22" spans="1:7" ht="12.75" customHeight="1">
      <c r="A22" s="4"/>
      <c r="B22" s="72">
        <v>8</v>
      </c>
      <c r="C22" s="73" t="s">
        <v>3</v>
      </c>
      <c r="D22" s="8"/>
      <c r="E22" s="20"/>
      <c r="F22" s="12"/>
      <c r="G22" s="13"/>
    </row>
    <row r="23" spans="1:7" ht="12.75" customHeight="1">
      <c r="A23" s="4"/>
      <c r="B23" s="72"/>
      <c r="C23" s="24" t="s">
        <v>16</v>
      </c>
      <c r="D23" s="4"/>
      <c r="E23" s="18"/>
      <c r="F23" s="12"/>
      <c r="G23" s="4"/>
    </row>
    <row r="24" spans="1:7" ht="12.75" customHeight="1">
      <c r="A24" s="4"/>
      <c r="B24" s="72">
        <v>9</v>
      </c>
      <c r="C24" s="73" t="s">
        <v>4</v>
      </c>
      <c r="D24" s="10"/>
      <c r="E24" s="20"/>
      <c r="F24" s="12"/>
      <c r="G24" s="13"/>
    </row>
    <row r="25" spans="1:7" ht="12.75" customHeight="1">
      <c r="A25" s="4"/>
      <c r="B25" s="72"/>
      <c r="C25" s="24" t="s">
        <v>17</v>
      </c>
      <c r="D25" s="4"/>
      <c r="E25" s="18"/>
      <c r="F25" s="12"/>
      <c r="G25" s="13"/>
    </row>
    <row r="26" spans="1:7" ht="12.75" customHeight="1">
      <c r="A26" s="13"/>
      <c r="B26" s="72">
        <v>9</v>
      </c>
      <c r="C26" s="73" t="s">
        <v>5</v>
      </c>
      <c r="D26" s="4"/>
      <c r="E26" s="20"/>
      <c r="F26" s="12"/>
      <c r="G26" s="13"/>
    </row>
    <row r="27" spans="1:7" ht="12.75" customHeight="1">
      <c r="A27" s="13"/>
      <c r="B27" s="72"/>
      <c r="C27" s="24" t="s">
        <v>18</v>
      </c>
      <c r="D27" s="10"/>
      <c r="E27" s="18"/>
      <c r="F27" s="12"/>
      <c r="G27" s="4"/>
    </row>
    <row r="28" spans="1:7" ht="12.75" customHeight="1">
      <c r="A28" s="13"/>
      <c r="B28" s="72">
        <v>9</v>
      </c>
      <c r="C28" s="73" t="s">
        <v>6</v>
      </c>
      <c r="D28" s="8" t="s">
        <v>0</v>
      </c>
      <c r="E28" s="20"/>
      <c r="F28" s="12"/>
      <c r="G28" s="13"/>
    </row>
    <row r="29" spans="1:7" ht="12.75" customHeight="1">
      <c r="A29" s="4"/>
      <c r="B29" s="10"/>
      <c r="C29" s="24" t="s">
        <v>19</v>
      </c>
      <c r="D29" s="8"/>
      <c r="E29" s="18"/>
      <c r="F29" s="12"/>
      <c r="G29" s="4"/>
    </row>
    <row r="30" spans="1:7" ht="12.75" customHeight="1">
      <c r="A30" s="4"/>
      <c r="C30" s="5"/>
      <c r="D30" s="10"/>
      <c r="E30" s="20"/>
      <c r="F30" s="12"/>
      <c r="G30" s="13"/>
    </row>
    <row r="31" spans="1:7" ht="12.75" customHeight="1">
      <c r="A31" s="13"/>
      <c r="C31" s="1"/>
      <c r="D31" s="8"/>
      <c r="E31" s="18"/>
      <c r="F31" s="12"/>
      <c r="G31" s="4"/>
    </row>
    <row r="32" spans="3:7" ht="12.75" customHeight="1">
      <c r="C32" s="5"/>
      <c r="D32" s="4"/>
      <c r="E32" s="20"/>
      <c r="F32" s="12"/>
      <c r="G32" s="13"/>
    </row>
    <row r="33" spans="3:7" ht="12.75" customHeight="1">
      <c r="C33" s="1"/>
      <c r="D33" s="10"/>
      <c r="E33" s="23"/>
      <c r="F33" s="12"/>
      <c r="G33" s="13"/>
    </row>
    <row r="34" spans="3:7" ht="12.75" customHeight="1">
      <c r="C34" s="5"/>
      <c r="D34" s="10"/>
      <c r="E34" s="20"/>
      <c r="F34" s="12"/>
      <c r="G34" s="13"/>
    </row>
    <row r="35" spans="3:7" ht="12.75" customHeight="1">
      <c r="C35" s="1"/>
      <c r="D35" s="10"/>
      <c r="E35" s="18"/>
      <c r="F35" s="12"/>
      <c r="G35" s="4"/>
    </row>
    <row r="36" spans="3:7" ht="12.75" customHeight="1">
      <c r="C36" s="5"/>
      <c r="D36" s="10"/>
      <c r="E36" s="20"/>
      <c r="F36" s="12"/>
      <c r="G36" s="13"/>
    </row>
    <row r="37" spans="3:7" ht="12.75" customHeight="1">
      <c r="C37" s="1"/>
      <c r="D37" s="10"/>
      <c r="E37" s="18"/>
      <c r="F37" s="12"/>
      <c r="G37" s="13"/>
    </row>
    <row r="38" spans="3:7" ht="12.75" customHeight="1">
      <c r="C38" s="5"/>
      <c r="D38" s="10"/>
      <c r="E38" s="20"/>
      <c r="F38" s="12"/>
      <c r="G38" s="13"/>
    </row>
    <row r="39" spans="3:7" ht="12.75" customHeight="1">
      <c r="C39" s="1"/>
      <c r="E39" s="18"/>
      <c r="F39" s="12"/>
      <c r="G39" s="4"/>
    </row>
    <row r="40" spans="3:7" ht="12.75" customHeight="1">
      <c r="C40" s="5"/>
      <c r="E40" s="20"/>
      <c r="F40" s="12"/>
      <c r="G40" s="13"/>
    </row>
    <row r="41" spans="3:7" ht="12.75" customHeight="1">
      <c r="C41" s="1"/>
      <c r="D41" s="10"/>
      <c r="E41" s="18"/>
      <c r="F41" s="12"/>
      <c r="G41" s="4"/>
    </row>
    <row r="42" spans="3:7" ht="12.75" customHeight="1">
      <c r="C42" s="5"/>
      <c r="D42" s="10"/>
      <c r="E42" s="20"/>
      <c r="F42" s="12"/>
      <c r="G42" s="13"/>
    </row>
    <row r="43" spans="3:7" ht="12.75" customHeight="1">
      <c r="C43" s="1"/>
      <c r="D43" s="10"/>
      <c r="E43" s="18"/>
      <c r="F43" s="12"/>
      <c r="G43" s="4"/>
    </row>
    <row r="44" spans="3:7" ht="12.75" customHeight="1">
      <c r="C44" s="5"/>
      <c r="D44" s="10"/>
      <c r="E44" s="20"/>
      <c r="F44" s="12"/>
      <c r="G44" s="13"/>
    </row>
    <row r="45" spans="3:7" ht="12.75" customHeight="1">
      <c r="C45" s="1"/>
      <c r="D45" s="10"/>
      <c r="E45" s="18"/>
      <c r="F45" s="12"/>
      <c r="G45" s="13"/>
    </row>
    <row r="46" spans="3:7" ht="12.75" customHeight="1">
      <c r="C46" s="7"/>
      <c r="D46" s="8"/>
      <c r="E46" s="20"/>
      <c r="F46" s="13"/>
      <c r="G46" s="13"/>
    </row>
    <row r="47" spans="4:7" ht="12.75" customHeight="1">
      <c r="D47" s="4"/>
      <c r="E47" s="3"/>
      <c r="F47" s="13"/>
      <c r="G47" s="4"/>
    </row>
    <row r="48" spans="3:7" ht="12.75" customHeight="1">
      <c r="C48" s="9"/>
      <c r="D48" s="10"/>
      <c r="E48" s="3"/>
      <c r="F48" s="13"/>
      <c r="G48" s="4"/>
    </row>
    <row r="49" spans="5:7" ht="12.75" customHeight="1">
      <c r="E49" s="3"/>
      <c r="F49" s="13"/>
      <c r="G49" s="4"/>
    </row>
    <row r="50" spans="5:7" ht="12.75" customHeight="1">
      <c r="E50" s="3"/>
      <c r="F50" s="13"/>
      <c r="G50" s="4"/>
    </row>
    <row r="51" spans="5:7" ht="12.75" customHeight="1">
      <c r="E51" s="3"/>
      <c r="F51" s="13"/>
      <c r="G51" s="4"/>
    </row>
    <row r="52" spans="5:7" ht="12.75" customHeight="1">
      <c r="E52" s="3"/>
      <c r="F52" s="13"/>
      <c r="G52" s="4"/>
    </row>
    <row r="53" spans="5:7" ht="12.75" customHeight="1">
      <c r="E53" s="3"/>
      <c r="F53" s="13"/>
      <c r="G53" s="4"/>
    </row>
    <row r="54" spans="5:7" ht="12.75" customHeight="1">
      <c r="E54" s="3"/>
      <c r="F54" s="13"/>
      <c r="G54" s="4"/>
    </row>
    <row r="55" spans="5:7" ht="12.75" customHeight="1">
      <c r="E55" s="3"/>
      <c r="F55" s="13"/>
      <c r="G55" s="4"/>
    </row>
    <row r="56" spans="5:7" ht="12.75" customHeight="1">
      <c r="E56" s="3"/>
      <c r="F56" s="13"/>
      <c r="G56" s="4"/>
    </row>
    <row r="57" spans="5:7" ht="12.75" customHeight="1">
      <c r="E57" s="3"/>
      <c r="F57" s="13"/>
      <c r="G57" s="4"/>
    </row>
    <row r="58" spans="5:7" ht="15">
      <c r="E58" s="14"/>
      <c r="F58" s="15"/>
      <c r="G58" s="16"/>
    </row>
  </sheetData>
  <sheetProtection/>
  <hyperlinks>
    <hyperlink ref="D2"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Christian Latour</cp:lastModifiedBy>
  <cp:lastPrinted>2017-09-07T13:55:40Z</cp:lastPrinted>
  <dcterms:created xsi:type="dcterms:W3CDTF">2007-09-13T14:32:31Z</dcterms:created>
  <dcterms:modified xsi:type="dcterms:W3CDTF">2018-02-15T19:22:06Z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